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https://d.docs.live.net/0db034f32b59695d/Documentos/GHA/LITIGIOS BOGOTÁ/ALLIANZ/ARIEL BERNARDO ARRAZOLA/"/>
    </mc:Choice>
  </mc:AlternateContent>
  <xr:revisionPtr revIDLastSave="1" documentId="8_{57A9372C-1E88-4365-A19C-7189F5142C74}" xr6:coauthVersionLast="47" xr6:coauthVersionMax="47" xr10:uidLastSave="{758DC80C-9DD4-4C8B-B83A-251B687CC12C}"/>
  <bookViews>
    <workbookView xWindow="-120" yWindow="-120" windowWidth="20730" windowHeight="11040" firstSheet="1"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15" i="5"/>
  <c r="B8" i="11" s="1"/>
  <c r="B4" i="10"/>
  <c r="B5" i="10"/>
  <c r="B6" i="10"/>
  <c r="B3" i="10"/>
</calcChain>
</file>

<file path=xl/sharedStrings.xml><?xml version="1.0" encoding="utf-8"?>
<sst xmlns="http://schemas.openxmlformats.org/spreadsheetml/2006/main" count="216" uniqueCount="160">
  <si>
    <t>SOLICITUD DE ANTECEDENTES -ABOGADO EXTERNO-</t>
  </si>
  <si>
    <t>Radicado(23 digitos)</t>
  </si>
  <si>
    <t>Juzgado</t>
  </si>
  <si>
    <t>Demandado</t>
  </si>
  <si>
    <t xml:space="preserve">Demandante </t>
  </si>
  <si>
    <t>Tipo de vinculacion compañía</t>
  </si>
  <si>
    <t>LLAMADA EN GARANTIA</t>
  </si>
  <si>
    <t>Nombre de lesionado o muerto (s)</t>
  </si>
  <si>
    <t>Fecha de los hechos</t>
  </si>
  <si>
    <t>Fecha de solicitud audiencia prejudicial</t>
  </si>
  <si>
    <t>Fecha de audiencia prejudicial</t>
  </si>
  <si>
    <t>AMPARO A AFECTAR</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</si>
  <si>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</si>
  <si>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</si>
  <si>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Perjuicios reclamados  (en pesos no en SMMLV)</t>
  </si>
  <si>
    <t>Patrimoniales</t>
  </si>
  <si>
    <t>Extrapatrimoniales</t>
  </si>
  <si>
    <t>DAÑOS MATERIALES</t>
  </si>
  <si>
    <t>Asegurado</t>
  </si>
  <si>
    <t>Nit Asegurado</t>
  </si>
  <si>
    <t xml:space="preserve">No. Póliza vinculada (las que se necesite solicitar). </t>
  </si>
  <si>
    <t>Fecha de asignación</t>
  </si>
  <si>
    <t>Fecha de notificación</t>
  </si>
  <si>
    <t xml:space="preserve">Fecha de contestacion </t>
  </si>
  <si>
    <t>REMISION DE ANTECEDENTES - ABOGADO INTERNO-</t>
  </si>
  <si>
    <t>SINIESTRO - APLICATIVO</t>
  </si>
  <si>
    <t>PÓLIZA</t>
  </si>
  <si>
    <t>VALOR ASEGURADO</t>
  </si>
  <si>
    <t>DEDUCIBLE</t>
  </si>
  <si>
    <t>MODALIDAD</t>
  </si>
  <si>
    <t xml:space="preserve">VIGENCIA </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</si>
  <si>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</si>
  <si>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</si>
  <si>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</si>
  <si>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</si>
  <si>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</si>
  <si>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</si>
  <si>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</si>
  <si>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</si>
  <si>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</si>
  <si>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</si>
  <si>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</si>
  <si>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</si>
  <si>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</si>
  <si>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</si>
  <si>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</si>
  <si>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</si>
  <si>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</si>
  <si>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</si>
  <si>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</si>
  <si>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</si>
  <si>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</si>
  <si>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</si>
  <si>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</si>
  <si>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</si>
  <si>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</si>
  <si>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</si>
  <si>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</si>
  <si>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</si>
  <si>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</si>
  <si>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</si>
  <si>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</si>
  <si>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</si>
  <si>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</si>
  <si>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</si>
  <si>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</si>
  <si>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</si>
  <si>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</si>
  <si>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</si>
  <si>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</si>
  <si>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</si>
  <si>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EVENTUAL RC MEDICA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</si>
  <si>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</si>
  <si>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</si>
  <si>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</si>
  <si>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</si>
  <si>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</si>
  <si>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</si>
  <si>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</si>
  <si>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</si>
  <si>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</si>
  <si>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</si>
  <si>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</si>
  <si>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</si>
  <si>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</si>
  <si>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</si>
  <si>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</si>
  <si>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</si>
  <si>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</si>
  <si>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</si>
  <si>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</si>
  <si>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</si>
  <si>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</si>
  <si>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</si>
  <si>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</si>
  <si>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</si>
  <si>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</si>
  <si>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</si>
  <si>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</si>
  <si>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</si>
  <si>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</si>
  <si>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</si>
  <si>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</si>
  <si>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</si>
  <si>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REMOTO</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</si>
  <si>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</si>
  <si>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</si>
  <si>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</si>
  <si>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</si>
  <si>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</si>
  <si>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</si>
  <si>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</si>
  <si>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</si>
  <si>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</si>
  <si>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</si>
  <si>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</si>
  <si>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</si>
  <si>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</si>
  <si>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</si>
  <si>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</si>
  <si>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</si>
  <si>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</si>
  <si>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</si>
  <si>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</si>
  <si>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</si>
  <si>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</si>
  <si>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</si>
  <si>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</si>
  <si>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</si>
  <si>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</si>
  <si>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</si>
  <si>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</si>
  <si>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 xml:space="preserve">Juzgado Tercero (3°) Civil del Circuito de Bogotá </t>
  </si>
  <si>
    <t xml:space="preserve">Seguros deVida Suramericana S.A.; Allianz Seguros de Vida S.A. Y Compañía de Seguros Bolívar S.A. </t>
  </si>
  <si>
    <t xml:space="preserve">Ariel Bernardo Arrazola Merlano </t>
  </si>
  <si>
    <t>No aplica</t>
  </si>
  <si>
    <t>Junio 29 de 2023</t>
  </si>
  <si>
    <t>Junio 13 de 2023</t>
  </si>
  <si>
    <t>Incapacidad Total y Permanente</t>
  </si>
  <si>
    <t xml:space="preserve">1. El señor Ariel Hernando Arrazola Merlano tomó las siguientes Pólizas con Allianz Seguros de Vida S.A.:
* Póliza 023028476/0 
* Póliza 023095120/0
2. En el año 2023, la Junta Regional de Calificación de Invalidez de Bolivar dictaminó una pérdida de capacidad laboral del 50,64% y con base en ello, presentó reclamación para hacer efectivo el amparo de incapacidad total y permanente de dichas pólizas. 
3. Las reclamaciones fueron objetadas por reticencia. 
</t>
  </si>
  <si>
    <t>Incapacidad Total y Permanente - Póliza No. 023095120/0</t>
  </si>
  <si>
    <t>Incapacidad Total y Permanente - Póliza No. 023028476/0</t>
  </si>
  <si>
    <t>Póliza Vida ActuAII No. 023028476/0 y Póliza Allianz Vida ActuAII No. 023095120/0</t>
  </si>
  <si>
    <t>Abril 2 de 2024</t>
  </si>
  <si>
    <t>Abril 15 de 2024</t>
  </si>
  <si>
    <t>Mayo 15 de 2024</t>
  </si>
  <si>
    <t>11001310300320240003300</t>
  </si>
  <si>
    <t>Marzo 24 de 2023</t>
  </si>
  <si>
    <t>APJ32339 - 126770076 - 123768945</t>
  </si>
  <si>
    <t>SINIESTRO 1</t>
  </si>
  <si>
    <t>ITP</t>
  </si>
  <si>
    <t>22/12/2021 - 22/10/2022</t>
  </si>
  <si>
    <t>X</t>
  </si>
  <si>
    <t>RETICENCIA</t>
  </si>
  <si>
    <t>SINIESTRO 2</t>
  </si>
  <si>
    <t>26/05/2022 - 26/10/2022</t>
  </si>
  <si>
    <t>La contingencia se califica como EVENTUAL,  como quiera que dependerá del debate probatorio acreditar que los contratos de seguro están viciados de nulidad por reticencia y que no prestan cobertura material. 
Lo primero que debe tomarse en cuenta, es que la Póliza No. 023028476/0 presta cobertura material, por cuanto ampara el riesgo de incapacidad total y permanente del señor Ariel Arrazola. Sin embargo, dependerá del debate probatorio como quiera que las enfermedades que dieron lugar a ésta, con posterioridad al inicio de la vigencia del contrato de seguro (22 de diciembre de 2021). Así mismo,  la Póliza No. 023095120/0 presta cobertura material. No obstante, dependerá del debate probatorio determinar si la  Póliza 023095120/0 presta cobertura temporal. Lo anterior, como quiera que para que la misma preste cobertura es necesario que las enfermedades que dieron lugar a la pérdida de capacidad laboral del señor Arrazola hayan sido diagnosticadas después de la fecha del inicio de la cobertura de la Póliza (26 de mayo de 2022). 
Por otro lado, frente a la obligación de pago de la compañía debe señalarse que si bien el señor Ariel Arrazola fue reticente en virtud de que no declaró con veracidad el estado real del riesgo al momento de la suscripción de las pólizas de seguro de vida, pues conforme a los anexos, se evidencia que padecía de hipertensión, osteoporosis, artrosis degenerativa y trastorno de adaptación.  Antecedentes que no fueron informados mediante la declaración de asegurabilidad que suscribió el día de mayo de 2022 (Póliza 023095120/0) y la suscrita el 15 de diciembre de 2021 (Póliza 023028476/0). Adicionalmente, cabe precisar que al interior del proceso no obran elementos de juicio que permitan acreditar, en este estado del proceso que, de haber conocido la existencia de las patologías, los contratos de seguro no se hubiera celebrado o se habrían contratado en condiciones más onerosas. Lo anterior, sin perjuicio del carácter contingente del proceso.</t>
  </si>
  <si>
    <t>Incapacidad Total y Permanente - Póliza No. 023028476/0.</t>
  </si>
  <si>
    <t xml:space="preserve">Como liquidación objetiva de las pretensiones se llega a la suma de $270,000,000 atendiendo a las siguientes consideraciones: 
1. Amparo de Incapacidad, inutilización o desmembración por enfermedad o accidente - Póliza 023028476/0: Se tendrá en cuenta la suma de $50,000,000, que conforme al amparo corresponde a la indemnización cuando el asegurado, sufra una enfermedad que origine una invalidez total y permamente.
2. Amparo Incapacidad, inutilización o desmembración por enfermedad o accidente - Póliza 023095120/0: Se tendrá en cuenta la suma de $220,000,000, que conforme al amparo corresponde a la indemnización cuando el asegurado, sufra una enfermedad que origine una invalidez total y permamente.
</t>
  </si>
  <si>
    <t>1. FALTA DE COBERTURA TEMPORAL DE LA PÓLIZA DE SEGURO No. 023028476/0 
2. FALTA DE COBERTURA TEMPORAL DE LA PÓLIZA DE SEGURO No. 023095120/0  EXPEDIDA POR ALLIANZ SEGUROS DE VIDA S.A.
3. INEXISTENCIA DE OBLIGACIÓN DE INDEMNIZAR POR LA NO REALIZACIÓN DEL RIESGO ASEGURADO. 
4. FALTA DE COBERTURA MATERIAL DE LA PÓLIZA No. 023028476/0 POR TRATARSE DE UN RIESGO EXPRESAMENTE EXCLUIDO DE COBERTURA.
5. FALTA DE COBERTURA MATERIAL DE LA PÓLIZA No. 023095120/0  POR TRATARSE DE UN RIESGO EXPRESAMENTE EXCLUIDO DE COBERTURA.
6. NULIDAD DE LOS CONTRATOS DE SEGURO COMO CONSECUENCIA DE LA RETICENCIA DEL ASEGURADO. 
7.INEXISTENCIA DE OBLIGACIÓN A CARGO DE LA ASEGURADORA DE PRACTICAR Y/O EXIGIR EXAMENES MÉDICOS EN LA ETAPA PRECONTRACTUAL. 
8. LA ACREDITACIÓN DE LA MALA FE NO ES UN REQUISITO DE PRUEBA PARA QUIEN 
9. ALLIANZ SEGUROS DE VIDA S.A. TIENE LA FACULTAD DE RETENER LA PRIMA A TÍTULO DE PENA COMO CONSECUENCIA DE LA DECLARATORIA DE LA NULIDAD DEL CONTRATO DE SEGURO.
10.GENÉRICA O INNOMINADAS.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</si>
</sst>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000000"/>
      <name val="Calibri"/>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2">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0" fontId="2" fillId="0" borderId="2" xfId="0" applyFont="1" applyBorder="1" applyAlignment="1">
      <alignment horizontal="justify" vertical="top" wrapText="1"/>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7" fillId="0" borderId="2" xfId="0" applyFont="1" applyBorder="1" applyAlignment="1">
      <alignment horizontal="justify" vertical="top"/>
    </xf>
    <xf numFmtId="0" fontId="0" fillId="0" borderId="11" xfId="0" applyBorder="1" applyAlignment="1">
      <alignment horizontal="left"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file:///C:\Users\diana\Downloads\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C14" zoomScale="74" zoomScaleNormal="74" workbookViewId="0">
      <selection activeCell="B17" sqref="B17"/>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0</v>
      </c>
      <c r="B1" s="50"/>
      <c r="C1" s="50"/>
    </row>
    <row r="2" spans="1:3" x14ac:dyDescent="0.25">
      <c r="A2" s="5" t="s">
        <v>1</v>
      </c>
      <c r="B2" s="51" t="s">
        <v>146</v>
      </c>
      <c r="C2" s="52"/>
    </row>
    <row r="3" spans="1:3" x14ac:dyDescent="0.25">
      <c r="A3" s="5" t="s">
        <v>2</v>
      </c>
      <c r="B3" s="53" t="s">
        <v>132</v>
      </c>
      <c r="C3" s="54"/>
    </row>
    <row r="4" spans="1:3" x14ac:dyDescent="0.25">
      <c r="A4" s="5" t="s">
        <v>3</v>
      </c>
      <c r="B4" s="53" t="s">
        <v>133</v>
      </c>
      <c r="C4" s="54"/>
    </row>
    <row r="5" spans="1:3" ht="14.45" customHeight="1" x14ac:dyDescent="0.25">
      <c r="A5" s="5" t="s">
        <v>4</v>
      </c>
      <c r="B5" s="55" t="s">
        <v>134</v>
      </c>
      <c r="C5" s="54"/>
    </row>
    <row r="6" spans="1:3" x14ac:dyDescent="0.25">
      <c r="A6" s="5" t="s">
        <v>5</v>
      </c>
      <c r="B6" s="37" t="s">
        <v>108</v>
      </c>
      <c r="C6" s="37"/>
    </row>
    <row r="7" spans="1:3" x14ac:dyDescent="0.25">
      <c r="A7" s="5" t="s">
        <v>7</v>
      </c>
      <c r="B7" s="37" t="s">
        <v>135</v>
      </c>
      <c r="C7" s="37"/>
    </row>
    <row r="8" spans="1:3" x14ac:dyDescent="0.25">
      <c r="A8" s="5" t="s">
        <v>8</v>
      </c>
      <c r="B8" s="39" t="s">
        <v>147</v>
      </c>
      <c r="C8" s="39"/>
    </row>
    <row r="9" spans="1:3" x14ac:dyDescent="0.25">
      <c r="A9" s="5" t="s">
        <v>9</v>
      </c>
      <c r="B9" s="39" t="s">
        <v>137</v>
      </c>
      <c r="C9" s="39"/>
    </row>
    <row r="10" spans="1:3" x14ac:dyDescent="0.25">
      <c r="A10" s="5" t="s">
        <v>10</v>
      </c>
      <c r="B10" s="39" t="s">
        <v>136</v>
      </c>
      <c r="C10" s="39"/>
    </row>
    <row r="11" spans="1:3" ht="23.25" customHeight="1" x14ac:dyDescent="0.25">
      <c r="A11" s="5" t="s">
        <v>11</v>
      </c>
      <c r="B11" s="48" t="s">
        <v>138</v>
      </c>
      <c r="C11" s="49"/>
    </row>
    <row r="12" spans="1:3" x14ac:dyDescent="0.25">
      <c r="A12" s="38" t="s">
        <v>12</v>
      </c>
      <c r="B12" s="39" t="s">
        <v>139</v>
      </c>
      <c r="C12" s="37"/>
    </row>
    <row r="13" spans="1:3" ht="30" customHeight="1" x14ac:dyDescent="0.25">
      <c r="A13" s="38"/>
      <c r="B13" s="37"/>
      <c r="C13" s="37"/>
    </row>
    <row r="14" spans="1:3" ht="73.5" customHeight="1" x14ac:dyDescent="0.25">
      <c r="A14" s="38"/>
      <c r="B14" s="37"/>
      <c r="C14" s="37"/>
    </row>
    <row r="15" spans="1:3" ht="30" x14ac:dyDescent="0.25">
      <c r="A15" s="5" t="s">
        <v>13</v>
      </c>
      <c r="B15" s="42">
        <f>SUM(C17,C18,C20,C21,C23)</f>
        <v>270000000</v>
      </c>
      <c r="C15" s="43"/>
    </row>
    <row r="16" spans="1:3" ht="33.75" customHeight="1" x14ac:dyDescent="0.25">
      <c r="A16" s="44" t="s">
        <v>14</v>
      </c>
      <c r="B16" s="45" t="s">
        <v>15</v>
      </c>
      <c r="C16" s="45"/>
    </row>
    <row r="17" spans="1:3" ht="33.75" customHeight="1" x14ac:dyDescent="0.25">
      <c r="A17" s="44"/>
      <c r="B17" s="11" t="s">
        <v>140</v>
      </c>
      <c r="C17" s="6">
        <v>220000000</v>
      </c>
    </row>
    <row r="18" spans="1:3" ht="33.75" customHeight="1" x14ac:dyDescent="0.25">
      <c r="A18" s="44"/>
      <c r="B18" s="11" t="s">
        <v>141</v>
      </c>
      <c r="C18" s="6">
        <v>50000000</v>
      </c>
    </row>
    <row r="19" spans="1:3" x14ac:dyDescent="0.25">
      <c r="A19" s="44"/>
      <c r="B19" s="46" t="s">
        <v>16</v>
      </c>
      <c r="C19" s="47"/>
    </row>
    <row r="20" spans="1:3" x14ac:dyDescent="0.25">
      <c r="A20" s="44"/>
      <c r="B20" s="11"/>
      <c r="C20" s="6"/>
    </row>
    <row r="21" spans="1:3" x14ac:dyDescent="0.25">
      <c r="A21" s="44"/>
      <c r="B21" s="11"/>
      <c r="C21" s="6"/>
    </row>
    <row r="22" spans="1:3" x14ac:dyDescent="0.25">
      <c r="A22" s="44"/>
      <c r="B22" s="46" t="s">
        <v>17</v>
      </c>
      <c r="C22" s="47"/>
    </row>
    <row r="23" spans="1:3" x14ac:dyDescent="0.25">
      <c r="A23" s="44"/>
      <c r="B23" s="11"/>
      <c r="C23" s="16"/>
    </row>
    <row r="24" spans="1:3" x14ac:dyDescent="0.25">
      <c r="A24" s="5" t="s">
        <v>18</v>
      </c>
      <c r="B24" s="37" t="s">
        <v>134</v>
      </c>
      <c r="C24" s="37"/>
    </row>
    <row r="25" spans="1:3" x14ac:dyDescent="0.25">
      <c r="A25" s="5" t="s">
        <v>19</v>
      </c>
      <c r="B25" s="37">
        <v>92500936</v>
      </c>
      <c r="C25" s="37"/>
    </row>
    <row r="26" spans="1:3" x14ac:dyDescent="0.25">
      <c r="A26" s="5" t="s">
        <v>20</v>
      </c>
      <c r="B26" s="39" t="s">
        <v>142</v>
      </c>
      <c r="C26" s="37"/>
    </row>
    <row r="27" spans="1:3" x14ac:dyDescent="0.25">
      <c r="A27" s="5" t="s">
        <v>21</v>
      </c>
      <c r="B27" s="40" t="s">
        <v>143</v>
      </c>
      <c r="C27" s="41"/>
    </row>
    <row r="28" spans="1:3" x14ac:dyDescent="0.25">
      <c r="A28" s="5" t="s">
        <v>22</v>
      </c>
      <c r="B28" s="36" t="s">
        <v>144</v>
      </c>
      <c r="C28" s="36"/>
    </row>
    <row r="29" spans="1:3" x14ac:dyDescent="0.25">
      <c r="A29" s="5" t="s">
        <v>23</v>
      </c>
      <c r="B29" s="37" t="s">
        <v>145</v>
      </c>
      <c r="C29" s="37"/>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9"/>
  <sheetViews>
    <sheetView zoomScale="70" zoomScaleNormal="70" workbookViewId="0">
      <selection activeCell="B2" sqref="B2:C2"/>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9" t="s">
        <v>24</v>
      </c>
      <c r="B1" s="69"/>
      <c r="C1" s="69"/>
    </row>
    <row r="2" spans="1:3" x14ac:dyDescent="0.25">
      <c r="A2" s="13" t="s">
        <v>25</v>
      </c>
      <c r="B2" s="57" t="s">
        <v>148</v>
      </c>
      <c r="C2" s="58"/>
    </row>
    <row r="3" spans="1:3" x14ac:dyDescent="0.25">
      <c r="A3" s="5" t="s">
        <v>1</v>
      </c>
      <c r="B3" s="37" t="str">
        <f>'GENERALES NOTA 322'!B2:C2</f>
        <v>11001310300320240003300</v>
      </c>
      <c r="C3" s="37"/>
    </row>
    <row r="4" spans="1:3" x14ac:dyDescent="0.25">
      <c r="A4" s="5" t="s">
        <v>2</v>
      </c>
      <c r="B4" s="37" t="str">
        <f>'GENERALES NOTA 322'!B3:C3</f>
        <v xml:space="preserve">Juzgado Tercero (3°) Civil del Circuito de Bogotá </v>
      </c>
      <c r="C4" s="37"/>
    </row>
    <row r="5" spans="1:3" x14ac:dyDescent="0.25">
      <c r="A5" s="5" t="s">
        <v>3</v>
      </c>
      <c r="B5" s="37" t="str">
        <f>'GENERALES NOTA 322'!B4:C4</f>
        <v xml:space="preserve">Seguros deVida Suramericana S.A.; Allianz Seguros de Vida S.A. Y Compañía de Seguros Bolívar S.A. </v>
      </c>
      <c r="C5" s="37"/>
    </row>
    <row r="6" spans="1:3" x14ac:dyDescent="0.25">
      <c r="A6" s="5" t="s">
        <v>4</v>
      </c>
      <c r="B6" s="37" t="str">
        <f>'GENERALES NOTA 322'!B5:C5</f>
        <v xml:space="preserve">Ariel Bernardo Arrazola Merlano </v>
      </c>
      <c r="C6" s="37"/>
    </row>
    <row r="7" spans="1:3" x14ac:dyDescent="0.25">
      <c r="A7" s="5" t="s">
        <v>5</v>
      </c>
      <c r="B7" s="37" t="str">
        <f>'GENERALES NOTA 322'!B6:C6</f>
        <v>DEMANDA DIRECTA</v>
      </c>
      <c r="C7" s="37"/>
    </row>
    <row r="8" spans="1:3" x14ac:dyDescent="0.25">
      <c r="A8" s="35" t="s">
        <v>149</v>
      </c>
      <c r="B8" s="11">
        <v>126770076</v>
      </c>
      <c r="C8" s="11"/>
    </row>
    <row r="9" spans="1:3" x14ac:dyDescent="0.25">
      <c r="A9" s="13" t="s">
        <v>26</v>
      </c>
      <c r="B9" s="37">
        <v>23028476</v>
      </c>
      <c r="C9" s="37"/>
    </row>
    <row r="10" spans="1:3" x14ac:dyDescent="0.25">
      <c r="A10" s="13" t="s">
        <v>11</v>
      </c>
      <c r="B10" s="37" t="s">
        <v>150</v>
      </c>
      <c r="C10" s="37"/>
    </row>
    <row r="11" spans="1:3" x14ac:dyDescent="0.25">
      <c r="A11" s="13" t="s">
        <v>27</v>
      </c>
      <c r="B11" s="40">
        <v>51500000</v>
      </c>
      <c r="C11" s="56"/>
    </row>
    <row r="12" spans="1:3" x14ac:dyDescent="0.25">
      <c r="A12" s="13" t="s">
        <v>28</v>
      </c>
      <c r="B12" s="57"/>
      <c r="C12" s="58"/>
    </row>
    <row r="13" spans="1:3" x14ac:dyDescent="0.25">
      <c r="A13" s="13" t="s">
        <v>29</v>
      </c>
      <c r="B13" s="53" t="s">
        <v>100</v>
      </c>
      <c r="C13" s="54"/>
    </row>
    <row r="14" spans="1:3" x14ac:dyDescent="0.25">
      <c r="A14" s="13" t="s">
        <v>30</v>
      </c>
      <c r="B14" s="37" t="s">
        <v>151</v>
      </c>
      <c r="C14" s="37"/>
    </row>
    <row r="15" spans="1:3" x14ac:dyDescent="0.25">
      <c r="A15" s="35" t="s">
        <v>154</v>
      </c>
      <c r="B15" s="11">
        <v>126768945</v>
      </c>
      <c r="C15" s="11"/>
    </row>
    <row r="16" spans="1:3" x14ac:dyDescent="0.25">
      <c r="A16" s="13" t="s">
        <v>26</v>
      </c>
      <c r="B16" s="37">
        <v>23095120</v>
      </c>
      <c r="C16" s="37"/>
    </row>
    <row r="17" spans="1:3" x14ac:dyDescent="0.25">
      <c r="A17" s="13" t="s">
        <v>11</v>
      </c>
      <c r="B17" s="37" t="s">
        <v>150</v>
      </c>
      <c r="C17" s="37"/>
    </row>
    <row r="18" spans="1:3" x14ac:dyDescent="0.25">
      <c r="A18" s="13" t="s">
        <v>27</v>
      </c>
      <c r="B18" s="40">
        <v>220000000</v>
      </c>
      <c r="C18" s="56"/>
    </row>
    <row r="19" spans="1:3" x14ac:dyDescent="0.25">
      <c r="A19" s="13" t="s">
        <v>28</v>
      </c>
      <c r="B19" s="57"/>
      <c r="C19" s="58"/>
    </row>
    <row r="20" spans="1:3" x14ac:dyDescent="0.25">
      <c r="A20" s="13" t="s">
        <v>29</v>
      </c>
      <c r="B20" s="53" t="s">
        <v>100</v>
      </c>
      <c r="C20" s="54"/>
    </row>
    <row r="21" spans="1:3" x14ac:dyDescent="0.25">
      <c r="A21" s="13" t="s">
        <v>30</v>
      </c>
      <c r="B21" s="37" t="s">
        <v>155</v>
      </c>
      <c r="C21" s="37"/>
    </row>
    <row r="22" spans="1:3" x14ac:dyDescent="0.25">
      <c r="A22" s="67" t="s">
        <v>31</v>
      </c>
      <c r="B22" s="37" t="s">
        <v>118</v>
      </c>
      <c r="C22" s="37"/>
    </row>
    <row r="23" spans="1:3" x14ac:dyDescent="0.25">
      <c r="A23" s="68"/>
      <c r="B23" s="9" t="s">
        <v>32</v>
      </c>
      <c r="C23" s="10" t="s">
        <v>33</v>
      </c>
    </row>
    <row r="24" spans="1:3" x14ac:dyDescent="0.25">
      <c r="A24" s="68"/>
      <c r="B24" s="11"/>
      <c r="C24" s="11"/>
    </row>
    <row r="25" spans="1:3" x14ac:dyDescent="0.25">
      <c r="A25" s="68"/>
      <c r="B25" s="11"/>
      <c r="C25" s="11"/>
    </row>
    <row r="26" spans="1:3" x14ac:dyDescent="0.25">
      <c r="A26" s="68"/>
      <c r="B26" s="11"/>
      <c r="C26" s="11"/>
    </row>
    <row r="27" spans="1:3" x14ac:dyDescent="0.25">
      <c r="A27" s="13" t="s">
        <v>34</v>
      </c>
      <c r="B27" s="37" t="s">
        <v>95</v>
      </c>
      <c r="C27" s="37"/>
    </row>
    <row r="28" spans="1:3" x14ac:dyDescent="0.25">
      <c r="A28" s="13" t="s">
        <v>35</v>
      </c>
      <c r="B28" s="53"/>
      <c r="C28" s="54"/>
    </row>
    <row r="29" spans="1:3" x14ac:dyDescent="0.25">
      <c r="A29" s="13" t="s">
        <v>36</v>
      </c>
      <c r="B29" s="37" t="s">
        <v>103</v>
      </c>
      <c r="C29" s="37"/>
    </row>
    <row r="30" spans="1:3" x14ac:dyDescent="0.25">
      <c r="A30" s="13" t="s">
        <v>37</v>
      </c>
      <c r="B30" s="37" t="s">
        <v>95</v>
      </c>
      <c r="C30" s="37"/>
    </row>
    <row r="31" spans="1:3" x14ac:dyDescent="0.25">
      <c r="A31" s="13" t="s">
        <v>38</v>
      </c>
      <c r="B31" s="37"/>
      <c r="C31" s="37"/>
    </row>
    <row r="32" spans="1:3" x14ac:dyDescent="0.25">
      <c r="A32" s="12" t="s">
        <v>39</v>
      </c>
      <c r="B32" s="37"/>
      <c r="C32" s="37"/>
    </row>
    <row r="33" spans="1:3" x14ac:dyDescent="0.25">
      <c r="A33" s="66" t="s">
        <v>40</v>
      </c>
      <c r="B33" s="66"/>
      <c r="C33" s="66"/>
    </row>
    <row r="34" spans="1:3" ht="14.45" customHeight="1" x14ac:dyDescent="0.25">
      <c r="A34" s="61" t="s">
        <v>41</v>
      </c>
      <c r="B34" s="62"/>
      <c r="C34" s="31" t="s">
        <v>152</v>
      </c>
    </row>
    <row r="35" spans="1:3" ht="14.45" customHeight="1" x14ac:dyDescent="0.25">
      <c r="A35" s="63" t="s">
        <v>42</v>
      </c>
      <c r="B35" s="64"/>
      <c r="C35" s="31" t="s">
        <v>152</v>
      </c>
    </row>
    <row r="36" spans="1:3" ht="14.45" customHeight="1" x14ac:dyDescent="0.25">
      <c r="A36" s="63" t="s">
        <v>43</v>
      </c>
      <c r="B36" s="64"/>
      <c r="C36" s="32"/>
    </row>
    <row r="37" spans="1:3" ht="14.45" customHeight="1" x14ac:dyDescent="0.25">
      <c r="A37" s="63" t="s">
        <v>44</v>
      </c>
      <c r="B37" s="64"/>
      <c r="C37" s="31"/>
    </row>
    <row r="38" spans="1:3" x14ac:dyDescent="0.25">
      <c r="A38" s="63" t="s">
        <v>45</v>
      </c>
      <c r="B38" s="64"/>
      <c r="C38" s="31"/>
    </row>
    <row r="39" spans="1:3" ht="14.45" customHeight="1" x14ac:dyDescent="0.25">
      <c r="A39" s="63" t="s">
        <v>46</v>
      </c>
      <c r="B39" s="64"/>
      <c r="C39" s="31"/>
    </row>
    <row r="40" spans="1:3" ht="14.45" customHeight="1" x14ac:dyDescent="0.25">
      <c r="A40" s="63" t="s">
        <v>47</v>
      </c>
      <c r="B40" s="64"/>
      <c r="C40" s="33"/>
    </row>
    <row r="41" spans="1:3" x14ac:dyDescent="0.25">
      <c r="A41" s="61" t="s">
        <v>48</v>
      </c>
      <c r="B41" s="62"/>
      <c r="C41" s="34" t="s">
        <v>153</v>
      </c>
    </row>
    <row r="42" spans="1:3" x14ac:dyDescent="0.25">
      <c r="A42" s="65" t="s">
        <v>49</v>
      </c>
      <c r="B42" s="65"/>
      <c r="C42" s="65"/>
    </row>
    <row r="43" spans="1:3" x14ac:dyDescent="0.25">
      <c r="A43" s="59" t="s">
        <v>50</v>
      </c>
      <c r="B43" s="59"/>
      <c r="C43" s="11"/>
    </row>
    <row r="44" spans="1:3" x14ac:dyDescent="0.25">
      <c r="A44" s="59" t="s">
        <v>51</v>
      </c>
      <c r="B44" s="59"/>
      <c r="C44" s="11"/>
    </row>
    <row r="45" spans="1:3" x14ac:dyDescent="0.25">
      <c r="A45" s="59" t="s">
        <v>52</v>
      </c>
      <c r="B45" s="59"/>
      <c r="C45" s="11"/>
    </row>
    <row r="46" spans="1:3" x14ac:dyDescent="0.25">
      <c r="A46" s="59" t="s">
        <v>53</v>
      </c>
      <c r="B46" s="59"/>
      <c r="C46" s="11"/>
    </row>
    <row r="47" spans="1:3" x14ac:dyDescent="0.25">
      <c r="A47" s="59" t="s">
        <v>54</v>
      </c>
      <c r="B47" s="59"/>
      <c r="C47" s="11"/>
    </row>
    <row r="48" spans="1:3" x14ac:dyDescent="0.25">
      <c r="A48" s="59" t="s">
        <v>55</v>
      </c>
      <c r="B48" s="59"/>
      <c r="C48" s="11"/>
    </row>
    <row r="49" spans="1:3" x14ac:dyDescent="0.25">
      <c r="A49" s="59" t="s">
        <v>56</v>
      </c>
      <c r="B49" s="59"/>
      <c r="C49" s="11"/>
    </row>
    <row r="50" spans="1:3" x14ac:dyDescent="0.25">
      <c r="A50" s="59" t="s">
        <v>57</v>
      </c>
      <c r="B50" s="59"/>
      <c r="C50" s="11"/>
    </row>
    <row r="51" spans="1:3" x14ac:dyDescent="0.25">
      <c r="A51" s="59" t="s">
        <v>58</v>
      </c>
      <c r="B51" s="59"/>
      <c r="C51" s="11"/>
    </row>
    <row r="52" spans="1:3" x14ac:dyDescent="0.25">
      <c r="A52" s="59" t="s">
        <v>59</v>
      </c>
      <c r="B52" s="59"/>
      <c r="C52" s="11" t="s">
        <v>152</v>
      </c>
    </row>
    <row r="53" spans="1:3" x14ac:dyDescent="0.25">
      <c r="A53" s="59" t="s">
        <v>60</v>
      </c>
      <c r="B53" s="59"/>
      <c r="C53" s="11"/>
    </row>
    <row r="54" spans="1:3" x14ac:dyDescent="0.25">
      <c r="A54" s="59" t="s">
        <v>61</v>
      </c>
      <c r="B54" s="59"/>
      <c r="C54" s="11"/>
    </row>
    <row r="55" spans="1:3" x14ac:dyDescent="0.25">
      <c r="A55" s="59" t="s">
        <v>62</v>
      </c>
      <c r="B55" s="59"/>
      <c r="C55" s="11"/>
    </row>
    <row r="56" spans="1:3" x14ac:dyDescent="0.25">
      <c r="A56" s="59" t="s">
        <v>63</v>
      </c>
      <c r="B56" s="59"/>
      <c r="C56" s="11"/>
    </row>
    <row r="57" spans="1:3" x14ac:dyDescent="0.25">
      <c r="A57" s="59" t="s">
        <v>64</v>
      </c>
      <c r="B57" s="59"/>
      <c r="C57" s="11"/>
    </row>
    <row r="58" spans="1:3" x14ac:dyDescent="0.25">
      <c r="A58" s="59" t="s">
        <v>65</v>
      </c>
      <c r="B58" s="59"/>
      <c r="C58" s="11"/>
    </row>
    <row r="59" spans="1:3" x14ac:dyDescent="0.25">
      <c r="A59" s="60"/>
      <c r="B59" s="60"/>
      <c r="C59" s="11"/>
    </row>
  </sheetData>
  <mergeCells count="54">
    <mergeCell ref="B12:C12"/>
    <mergeCell ref="B16:C16"/>
    <mergeCell ref="B17:C17"/>
    <mergeCell ref="A22:A26"/>
    <mergeCell ref="B22:C22"/>
    <mergeCell ref="B27:C27"/>
    <mergeCell ref="B28:C28"/>
    <mergeCell ref="A1:C1"/>
    <mergeCell ref="B9:C9"/>
    <mergeCell ref="B10:C10"/>
    <mergeCell ref="B13:C13"/>
    <mergeCell ref="B14:C14"/>
    <mergeCell ref="B2:C2"/>
    <mergeCell ref="B3:C3"/>
    <mergeCell ref="B4:C4"/>
    <mergeCell ref="B5:C5"/>
    <mergeCell ref="B6:C6"/>
    <mergeCell ref="B7:C7"/>
    <mergeCell ref="B11:C11"/>
    <mergeCell ref="B29:C29"/>
    <mergeCell ref="B30:C30"/>
    <mergeCell ref="B31:C31"/>
    <mergeCell ref="B32:C32"/>
    <mergeCell ref="A33:C33"/>
    <mergeCell ref="A44:B44"/>
    <mergeCell ref="A45:B45"/>
    <mergeCell ref="A46:B46"/>
    <mergeCell ref="A36:B36"/>
    <mergeCell ref="A37:B37"/>
    <mergeCell ref="A38:B38"/>
    <mergeCell ref="A39:B39"/>
    <mergeCell ref="A40:B40"/>
    <mergeCell ref="A41:B41"/>
    <mergeCell ref="A55:B55"/>
    <mergeCell ref="A56:B56"/>
    <mergeCell ref="A57:B57"/>
    <mergeCell ref="A58:B58"/>
    <mergeCell ref="A59:B59"/>
    <mergeCell ref="B18:C18"/>
    <mergeCell ref="B19:C19"/>
    <mergeCell ref="B20:C20"/>
    <mergeCell ref="B21:C21"/>
    <mergeCell ref="A54:B54"/>
    <mergeCell ref="A48:B48"/>
    <mergeCell ref="A49:B49"/>
    <mergeCell ref="A50:B50"/>
    <mergeCell ref="A51:B51"/>
    <mergeCell ref="A52:B52"/>
    <mergeCell ref="A53:B53"/>
    <mergeCell ref="A34:B34"/>
    <mergeCell ref="A35:B35"/>
    <mergeCell ref="A47:B47"/>
    <mergeCell ref="A42:C42"/>
    <mergeCell ref="A43:B43"/>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B28:C28</xm:sqref>
        </x14:dataValidation>
        <x14:dataValidation type="list" allowBlank="1" showInputMessage="1" showErrorMessage="1" xr:uid="{4335DF3C-FC34-496D-859E-11EB4E59D1F6}">
          <x14:formula1>
            <xm:f>Hoja2!$C$2:$C$4</xm:f>
          </x14:formula1>
          <xm:sqref>B22:C22</xm:sqref>
        </x14:dataValidation>
        <x14:dataValidation type="list" allowBlank="1" showInputMessage="1" showErrorMessage="1" xr:uid="{0E3F1829-BF3F-4441-A13D-CA38524C6926}">
          <x14:formula1>
            <xm:f>Hoja2!$A$2:$A$5</xm:f>
          </x14:formula1>
          <xm:sqref>B13:C13 B20:C20</xm:sqref>
        </x14:dataValidation>
        <x14:dataValidation type="list" allowBlank="1" showInputMessage="1" showErrorMessage="1" xr:uid="{33A0B5FA-8D56-409D-B920-CF41C38F7FA5}">
          <x14:formula1>
            <xm:f>Hoja2!$E$2:$E$8</xm:f>
          </x14:formula1>
          <xm:sqref>B29:C29</xm:sqref>
        </x14:dataValidation>
        <x14:dataValidation type="list" allowBlank="1" showInputMessage="1" showErrorMessage="1" xr:uid="{CE598DA5-BE60-4504-8641-5BC1D7DE4EC8}">
          <x14:formula1>
            <xm:f>Hoja2!$B$1:$B$2</xm:f>
          </x14:formula1>
          <xm:sqref>B32:C32 B27:C27 B30:C30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B3" sqref="B3:C3"/>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9" t="s">
        <v>66</v>
      </c>
      <c r="B1" s="69"/>
      <c r="C1" s="69"/>
    </row>
    <row r="2" spans="1:6" x14ac:dyDescent="0.25">
      <c r="A2" s="20" t="s">
        <v>25</v>
      </c>
      <c r="B2" s="74" t="s">
        <v>148</v>
      </c>
      <c r="C2" s="75"/>
    </row>
    <row r="3" spans="1:6" x14ac:dyDescent="0.25">
      <c r="A3" s="21" t="s">
        <v>1</v>
      </c>
      <c r="B3" s="76" t="str">
        <f>'GENERALES NOTA 322'!B2:C2</f>
        <v>11001310300320240003300</v>
      </c>
      <c r="C3" s="76"/>
    </row>
    <row r="4" spans="1:6" x14ac:dyDescent="0.25">
      <c r="A4" s="21" t="s">
        <v>2</v>
      </c>
      <c r="B4" s="76" t="str">
        <f>'GENERALES NOTA 322'!B3:C3</f>
        <v xml:space="preserve">Juzgado Tercero (3°) Civil del Circuito de Bogotá </v>
      </c>
      <c r="C4" s="76"/>
    </row>
    <row r="5" spans="1:6" x14ac:dyDescent="0.25">
      <c r="A5" s="21" t="s">
        <v>3</v>
      </c>
      <c r="B5" s="76" t="str">
        <f>'GENERALES NOTA 322'!B4:C4</f>
        <v xml:space="preserve">Seguros deVida Suramericana S.A.; Allianz Seguros de Vida S.A. Y Compañía de Seguros Bolívar S.A. </v>
      </c>
      <c r="C5" s="76"/>
    </row>
    <row r="6" spans="1:6" ht="14.45" customHeight="1" x14ac:dyDescent="0.25">
      <c r="A6" s="21" t="s">
        <v>4</v>
      </c>
      <c r="B6" s="76" t="str">
        <f>'GENERALES NOTA 322'!B5:C5</f>
        <v xml:space="preserve">Ariel Bernardo Arrazola Merlano </v>
      </c>
      <c r="C6" s="76"/>
    </row>
    <row r="7" spans="1:6" x14ac:dyDescent="0.25">
      <c r="A7" s="21" t="s">
        <v>5</v>
      </c>
      <c r="B7" s="76" t="str">
        <f>'GENERALES NOTA 322'!B6:C6</f>
        <v>DEMANDA DIRECTA</v>
      </c>
      <c r="C7" s="76"/>
    </row>
    <row r="8" spans="1:6" ht="30" x14ac:dyDescent="0.25">
      <c r="A8" s="21" t="s">
        <v>13</v>
      </c>
      <c r="B8" s="70">
        <f>'GENERALES NOTA 322'!B15:C15</f>
        <v>270000000</v>
      </c>
      <c r="C8" s="71"/>
    </row>
    <row r="9" spans="1:6" x14ac:dyDescent="0.25">
      <c r="A9" s="77" t="s">
        <v>14</v>
      </c>
      <c r="B9" s="78" t="s">
        <v>15</v>
      </c>
      <c r="C9" s="79"/>
    </row>
    <row r="10" spans="1:6" ht="30" x14ac:dyDescent="0.25">
      <c r="A10" s="77"/>
      <c r="B10" s="22" t="s">
        <v>140</v>
      </c>
      <c r="C10" s="19">
        <f>'GENERALES NOTA 322'!C17</f>
        <v>220000000</v>
      </c>
    </row>
    <row r="11" spans="1:6" ht="30" x14ac:dyDescent="0.25">
      <c r="A11" s="77"/>
      <c r="B11" s="22" t="s">
        <v>157</v>
      </c>
      <c r="C11" s="19">
        <f>'GENERALES NOTA 322'!C18</f>
        <v>50000000</v>
      </c>
    </row>
    <row r="12" spans="1:6" x14ac:dyDescent="0.25">
      <c r="A12" s="77"/>
      <c r="B12" s="78"/>
      <c r="C12" s="79"/>
    </row>
    <row r="13" spans="1:6" x14ac:dyDescent="0.25">
      <c r="A13" s="77"/>
      <c r="B13" s="22" t="s">
        <v>67</v>
      </c>
      <c r="C13" s="24"/>
    </row>
    <row r="14" spans="1:6" x14ac:dyDescent="0.25">
      <c r="A14" s="77"/>
      <c r="B14" s="22" t="s">
        <v>68</v>
      </c>
      <c r="C14" s="24"/>
      <c r="E14" t="s">
        <v>69</v>
      </c>
      <c r="F14" s="17">
        <v>0.7</v>
      </c>
    </row>
    <row r="15" spans="1:6" x14ac:dyDescent="0.25">
      <c r="A15" s="23" t="s">
        <v>70</v>
      </c>
      <c r="B15" s="74" t="s">
        <v>128</v>
      </c>
      <c r="C15" s="75" t="s">
        <v>71</v>
      </c>
    </row>
    <row r="16" spans="1:6" ht="15" customHeight="1" x14ac:dyDescent="0.25">
      <c r="A16" s="21" t="s">
        <v>72</v>
      </c>
      <c r="B16" s="72" t="s">
        <v>156</v>
      </c>
      <c r="C16" s="73"/>
    </row>
    <row r="17" spans="1:3" ht="28.5" customHeight="1" x14ac:dyDescent="0.25">
      <c r="A17" s="14" t="s">
        <v>73</v>
      </c>
      <c r="B17" s="82">
        <f>((C19+C20+C22+C23)-C26)*C25*C27</f>
        <v>270000000</v>
      </c>
      <c r="C17" s="82"/>
    </row>
    <row r="18" spans="1:3" x14ac:dyDescent="0.25">
      <c r="A18" s="23" t="s">
        <v>74</v>
      </c>
      <c r="B18" s="80" t="s">
        <v>15</v>
      </c>
      <c r="C18" s="81"/>
    </row>
    <row r="19" spans="1:3" ht="30" x14ac:dyDescent="0.25">
      <c r="A19" s="88"/>
      <c r="B19" s="22" t="s">
        <v>140</v>
      </c>
      <c r="C19" s="19">
        <v>220000000</v>
      </c>
    </row>
    <row r="20" spans="1:3" ht="30" x14ac:dyDescent="0.25">
      <c r="A20" s="89"/>
      <c r="B20" s="22" t="s">
        <v>157</v>
      </c>
      <c r="C20" s="19">
        <v>50000000</v>
      </c>
    </row>
    <row r="21" spans="1:3" x14ac:dyDescent="0.25">
      <c r="A21" s="89"/>
      <c r="B21" s="78" t="s">
        <v>16</v>
      </c>
      <c r="C21" s="79"/>
    </row>
    <row r="22" spans="1:3" x14ac:dyDescent="0.25">
      <c r="A22" s="89"/>
      <c r="B22" s="22" t="s">
        <v>67</v>
      </c>
      <c r="C22" s="19"/>
    </row>
    <row r="23" spans="1:3" ht="45" x14ac:dyDescent="0.25">
      <c r="A23" s="89"/>
      <c r="B23" s="22" t="s">
        <v>75</v>
      </c>
      <c r="C23" s="19">
        <v>0</v>
      </c>
    </row>
    <row r="24" spans="1:3" x14ac:dyDescent="0.25">
      <c r="A24" s="89"/>
      <c r="B24" s="78" t="s">
        <v>76</v>
      </c>
      <c r="C24" s="79"/>
    </row>
    <row r="25" spans="1:3" x14ac:dyDescent="0.25">
      <c r="A25" s="25"/>
      <c r="B25" s="22" t="s">
        <v>77</v>
      </c>
      <c r="C25" s="26">
        <v>1</v>
      </c>
    </row>
    <row r="26" spans="1:3" x14ac:dyDescent="0.25">
      <c r="A26" s="27"/>
      <c r="B26" s="22" t="s">
        <v>28</v>
      </c>
      <c r="C26" s="28">
        <v>0</v>
      </c>
    </row>
    <row r="27" spans="1:3" x14ac:dyDescent="0.25">
      <c r="A27" s="27"/>
      <c r="B27" s="22" t="s">
        <v>78</v>
      </c>
      <c r="C27" s="26">
        <v>1</v>
      </c>
    </row>
    <row r="28" spans="1:3" x14ac:dyDescent="0.25">
      <c r="A28" s="18" t="s">
        <v>79</v>
      </c>
      <c r="B28" s="82">
        <f>IFERROR(B17*(VLOOKUP(B15,Hoja2!$G$1:$H$6,2,0)),16666)</f>
        <v>81000000</v>
      </c>
      <c r="C28" s="82"/>
    </row>
    <row r="29" spans="1:3" ht="30" x14ac:dyDescent="0.25">
      <c r="A29" s="21" t="s">
        <v>80</v>
      </c>
      <c r="B29" s="83" t="s">
        <v>158</v>
      </c>
      <c r="C29" s="84"/>
    </row>
    <row r="30" spans="1:3" ht="30" x14ac:dyDescent="0.25">
      <c r="A30" s="21" t="s">
        <v>81</v>
      </c>
      <c r="B30" s="85" t="s">
        <v>159</v>
      </c>
      <c r="C30" s="86"/>
    </row>
    <row r="31" spans="1:3" ht="18.75" x14ac:dyDescent="0.25">
      <c r="A31" s="29" t="s">
        <v>82</v>
      </c>
      <c r="B31" s="29"/>
      <c r="C31" s="29"/>
    </row>
    <row r="32" spans="1:3" x14ac:dyDescent="0.25">
      <c r="A32" s="30" t="s">
        <v>83</v>
      </c>
      <c r="B32" s="87"/>
      <c r="C32" s="87"/>
    </row>
    <row r="33" spans="1:3" x14ac:dyDescent="0.25">
      <c r="A33" s="30" t="s">
        <v>84</v>
      </c>
      <c r="B33" s="87"/>
      <c r="C33" s="87"/>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9" t="s">
        <v>85</v>
      </c>
      <c r="B1" s="69"/>
      <c r="C1" s="69"/>
    </row>
    <row r="2" spans="1:3" ht="17.100000000000001" customHeight="1" x14ac:dyDescent="0.25">
      <c r="A2" s="13" t="s">
        <v>25</v>
      </c>
      <c r="B2" s="57" t="str">
        <f>'[2]AUTOS NOTA 321'!B2:C2</f>
        <v xml:space="preserve">SINIESTRO   LEGIS </v>
      </c>
      <c r="C2" s="58"/>
    </row>
    <row r="3" spans="1:3" ht="15.95" customHeight="1" x14ac:dyDescent="0.25">
      <c r="A3" s="5" t="s">
        <v>1</v>
      </c>
      <c r="B3" s="37" t="str">
        <f>'GENERALES NOTA 322'!B2:C2</f>
        <v>11001310300320240003300</v>
      </c>
      <c r="C3" s="37"/>
    </row>
    <row r="4" spans="1:3" x14ac:dyDescent="0.25">
      <c r="A4" s="5" t="s">
        <v>2</v>
      </c>
      <c r="B4" s="37" t="str">
        <f>'GENERALES NOTA 322'!B3:C3</f>
        <v xml:space="preserve">Juzgado Tercero (3°) Civil del Circuito de Bogotá </v>
      </c>
      <c r="C4" s="37"/>
    </row>
    <row r="5" spans="1:3" ht="29.1" customHeight="1" x14ac:dyDescent="0.25">
      <c r="A5" s="5" t="s">
        <v>3</v>
      </c>
      <c r="B5" s="37" t="str">
        <f>'GENERALES NOTA 322'!B4:C4</f>
        <v xml:space="preserve">Seguros deVida Suramericana S.A.; Allianz Seguros de Vida S.A. Y Compañía de Seguros Bolívar S.A. </v>
      </c>
      <c r="C5" s="37"/>
    </row>
    <row r="6" spans="1:3" x14ac:dyDescent="0.25">
      <c r="A6" s="5" t="s">
        <v>4</v>
      </c>
      <c r="B6" s="37" t="str">
        <f>'GENERALES NOTA 322'!B5:C5</f>
        <v xml:space="preserve">Ariel Bernardo Arrazola Merlano </v>
      </c>
      <c r="C6" s="37"/>
    </row>
    <row r="7" spans="1:3" ht="43.5" customHeight="1" x14ac:dyDescent="0.25">
      <c r="A7" s="5" t="s">
        <v>5</v>
      </c>
      <c r="B7" s="37" t="str">
        <f>'GENERALES NOTA 322'!B6:C6</f>
        <v>DEMANDA DIRECTA</v>
      </c>
      <c r="C7" s="37"/>
    </row>
    <row r="8" spans="1:3" x14ac:dyDescent="0.25">
      <c r="A8" s="5" t="s">
        <v>86</v>
      </c>
      <c r="B8" s="37"/>
      <c r="C8" s="37"/>
    </row>
    <row r="9" spans="1:3" x14ac:dyDescent="0.25">
      <c r="A9" s="15" t="s">
        <v>74</v>
      </c>
      <c r="B9" s="90"/>
      <c r="C9" s="90"/>
    </row>
    <row r="10" spans="1:3" x14ac:dyDescent="0.25">
      <c r="A10" s="15" t="s">
        <v>87</v>
      </c>
      <c r="B10" s="37"/>
      <c r="C10" s="37"/>
    </row>
    <row r="11" spans="1:3" ht="30" x14ac:dyDescent="0.25">
      <c r="A11" s="15" t="s">
        <v>88</v>
      </c>
      <c r="B11" s="91"/>
      <c r="C11" s="60"/>
    </row>
    <row r="12" spans="1:3" ht="60" x14ac:dyDescent="0.25">
      <c r="A12" s="5" t="s">
        <v>89</v>
      </c>
      <c r="B12" s="37"/>
      <c r="C12" s="37"/>
    </row>
    <row r="13" spans="1:3" ht="60" x14ac:dyDescent="0.25">
      <c r="A13" s="5" t="s">
        <v>90</v>
      </c>
      <c r="B13" s="37"/>
      <c r="C13" s="37"/>
    </row>
    <row r="14" spans="1:3" x14ac:dyDescent="0.25">
      <c r="A14" s="5" t="s">
        <v>91</v>
      </c>
      <c r="B14" s="11"/>
      <c r="C14" s="11"/>
    </row>
    <row r="15" spans="1:3" x14ac:dyDescent="0.25">
      <c r="A15" s="15" t="s">
        <v>92</v>
      </c>
      <c r="B15" s="37"/>
      <c r="C15" s="37"/>
    </row>
    <row r="16" spans="1:3" x14ac:dyDescent="0.25">
      <c r="A16" s="11" t="s">
        <v>93</v>
      </c>
      <c r="B16" s="60"/>
      <c r="C16" s="60"/>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94</v>
      </c>
    </row>
    <row r="2" spans="1:1" x14ac:dyDescent="0.25">
      <c r="A2" t="s">
        <v>95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29</v>
      </c>
      <c r="B1" t="s">
        <v>96</v>
      </c>
      <c r="C1" s="8" t="s">
        <v>31</v>
      </c>
      <c r="D1" s="8" t="s">
        <v>35</v>
      </c>
      <c r="E1" s="3" t="s">
        <v>36</v>
      </c>
      <c r="F1" s="2" t="s">
        <v>69</v>
      </c>
      <c r="G1" s="2" t="s">
        <v>97</v>
      </c>
      <c r="H1" s="4">
        <v>0.7</v>
      </c>
      <c r="I1" t="s">
        <v>98</v>
      </c>
      <c r="J1" t="s">
        <v>99</v>
      </c>
      <c r="L1" t="s">
        <v>6</v>
      </c>
    </row>
    <row r="2" spans="1:12" x14ac:dyDescent="0.25">
      <c r="A2" t="s">
        <v>100</v>
      </c>
      <c r="B2" t="s">
        <v>95</v>
      </c>
      <c r="C2" t="s">
        <v>101</v>
      </c>
      <c r="D2" s="2" t="s">
        <v>102</v>
      </c>
      <c r="E2" s="1" t="s">
        <v>103</v>
      </c>
      <c r="F2" s="2" t="s">
        <v>104</v>
      </c>
      <c r="G2" s="2" t="s">
        <v>105</v>
      </c>
      <c r="H2" s="4">
        <v>0.25</v>
      </c>
      <c r="I2" t="s">
        <v>106</v>
      </c>
      <c r="J2" t="s">
        <v>107</v>
      </c>
      <c r="L2" t="s">
        <v>108</v>
      </c>
    </row>
    <row r="3" spans="1:12" x14ac:dyDescent="0.25">
      <c r="A3" t="s">
        <v>109</v>
      </c>
      <c r="C3" t="s">
        <v>110</v>
      </c>
      <c r="D3" s="2" t="s">
        <v>111</v>
      </c>
      <c r="E3" s="1" t="s">
        <v>112</v>
      </c>
      <c r="F3" s="2" t="s">
        <v>113</v>
      </c>
      <c r="G3" s="2" t="s">
        <v>114</v>
      </c>
      <c r="H3" s="4">
        <v>0.55000000000000004</v>
      </c>
      <c r="I3" t="s">
        <v>115</v>
      </c>
      <c r="J3" t="s">
        <v>116</v>
      </c>
    </row>
    <row r="4" spans="1:12" x14ac:dyDescent="0.25">
      <c r="A4" t="s">
        <v>117</v>
      </c>
      <c r="C4" t="s">
        <v>118</v>
      </c>
      <c r="E4" s="1" t="s">
        <v>119</v>
      </c>
      <c r="G4" s="2" t="s">
        <v>71</v>
      </c>
      <c r="H4" s="4">
        <v>0.15</v>
      </c>
      <c r="I4" t="s">
        <v>120</v>
      </c>
      <c r="J4" t="s">
        <v>121</v>
      </c>
    </row>
    <row r="5" spans="1:12" x14ac:dyDescent="0.25">
      <c r="A5" t="s">
        <v>122</v>
      </c>
      <c r="E5" s="1" t="s">
        <v>123</v>
      </c>
      <c r="G5" s="2" t="s">
        <v>124</v>
      </c>
      <c r="H5" s="4">
        <v>0.7</v>
      </c>
      <c r="I5" t="s">
        <v>125</v>
      </c>
      <c r="J5" t="s">
        <v>126</v>
      </c>
    </row>
    <row r="6" spans="1:12" x14ac:dyDescent="0.25">
      <c r="E6" s="1" t="s">
        <v>127</v>
      </c>
      <c r="G6" s="2" t="s">
        <v>128</v>
      </c>
      <c r="H6" s="4">
        <v>0.3</v>
      </c>
      <c r="J6" t="s">
        <v>129</v>
      </c>
    </row>
    <row r="7" spans="1:12" x14ac:dyDescent="0.25">
      <c r="E7" s="1" t="s">
        <v>130</v>
      </c>
      <c r="G7" s="2" t="s">
        <v>104</v>
      </c>
    </row>
    <row r="8" spans="1:12" x14ac:dyDescent="0.25">
      <c r="E8" s="1" t="s">
        <v>131</v>
      </c>
    </row>
  </sheetData>
  <pageMargins left="0.7" right="0.7" top="0.75" bottom="0.75" header="0.3" footer="0.3"/>
  <pageSetup orientation="portrait" r:id="rId1"/>
  <headerFooter>
    <oddHeader>&amp;C&amp;"Calibri"&amp;10&amp;K000000Internal&amp;1#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5BA12A4-28D8-4B43-A89E-841EEE465F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F6E1548-AAAD-47DF-8213-C4E465F49690}">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customXml/itemProps3.xml><?xml version="1.0" encoding="utf-8"?>
<ds:datastoreItem xmlns:ds="http://schemas.openxmlformats.org/officeDocument/2006/customXml" ds:itemID="{01F5870B-2586-4CDF-90F2-01D899E75D1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Diana Carolina Burgos Castillo</cp:lastModifiedBy>
  <cp:revision/>
  <dcterms:created xsi:type="dcterms:W3CDTF">2020-12-07T14:41:17Z</dcterms:created>
  <dcterms:modified xsi:type="dcterms:W3CDTF">2024-05-10T23:39:50Z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y fmtid="{D5CDD505-2E9C-101B-9397-08002B2CF9AE}" pid="30" name="ContentTypeId">
    <vt:lpwstr>0x0101002C92A54D8AB3014FADD0201C99992F62</vt:lpwstr>
  </property>
  <property fmtid="{D5CDD505-2E9C-101B-9397-08002B2CF9AE}" pid="31" name="MediaServiceImageTags">
    <vt:lpwstr/>
  </property>
</Properties>
</file>