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d.docs.live.net/0db034f32b59695d/Documentos/GHA/LITIGIOS BOGOTÁ/ALLIANZ/ARIEL BERNARDO ARRAZOLA/"/>
    </mc:Choice>
  </mc:AlternateContent>
  <xr:revisionPtr revIDLastSave="5" documentId="8_{5F2C58D4-D61D-4A1D-A09D-C464B0EB29CC}" xr6:coauthVersionLast="47" xr6:coauthVersionMax="47" xr10:uidLastSave="{11380F8B-47C1-4C51-8A74-1340C0FF1B98}"/>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1" l="1"/>
  <c r="B17" i="11"/>
  <c r="B28" i="11" s="1"/>
  <c r="C11" i="11"/>
  <c r="C10" i="11"/>
  <c r="B7" i="10"/>
  <c r="B7" i="14"/>
  <c r="B6" i="14"/>
  <c r="B5" i="14"/>
  <c r="B4" i="14"/>
  <c r="B3" i="14"/>
  <c r="B2" i="14"/>
  <c r="B4" i="11"/>
  <c r="B6" i="11"/>
  <c r="B7" i="11"/>
  <c r="B3" i="11"/>
  <c r="B15" i="5"/>
  <c r="B8" i="11" s="1"/>
  <c r="B4" i="10"/>
  <c r="B5" i="10"/>
  <c r="B6" i="10"/>
  <c r="B3" i="10"/>
</calcChain>
</file>

<file path=xl/sharedStrings.xml><?xml version="1.0" encoding="utf-8"?>
<sst xmlns="http://schemas.openxmlformats.org/spreadsheetml/2006/main" count="216" uniqueCount="160">
  <si>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</si>
  <si>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</si>
  <si>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</si>
  <si>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</si>
  <si>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</si>
  <si>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</si>
  <si>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</si>
  <si>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</si>
  <si>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</si>
  <si>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</si>
  <si>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</si>
  <si>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</si>
  <si>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</si>
  <si>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</si>
  <si>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</si>
  <si>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</si>
  <si>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</si>
  <si>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</si>
  <si>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</si>
  <si>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</si>
  <si>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</si>
  <si>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</si>
  <si>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</si>
  <si>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</si>
  <si>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</si>
  <si>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</si>
  <si>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</si>
  <si>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</si>
  <si>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</si>
  <si>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</si>
  <si>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</si>
  <si>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</si>
  <si>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</si>
  <si>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</si>
  <si>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</si>
  <si>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</si>
  <si>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</si>
  <si>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</si>
  <si>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</si>
  <si>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</si>
  <si>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</si>
  <si>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</si>
  <si>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</si>
  <si>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</si>
  <si>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</si>
  <si>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</si>
  <si>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</si>
  <si>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</si>
  <si>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</si>
  <si>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</si>
  <si>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</si>
  <si>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</si>
  <si>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</si>
  <si>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</si>
  <si>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</si>
  <si>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</si>
  <si>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</si>
  <si>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</si>
  <si>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</si>
  <si>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</si>
  <si>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</si>
  <si>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</si>
  <si>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</si>
  <si>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</si>
  <si>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</si>
  <si>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</si>
  <si>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</si>
  <si>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</si>
  <si>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</si>
  <si>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</si>
  <si>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</si>
  <si>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</si>
  <si>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</si>
  <si>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</si>
  <si>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</si>
  <si>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</si>
  <si>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</si>
  <si>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</si>
  <si>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</si>
  <si>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</si>
  <si>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</si>
  <si>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</si>
  <si>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</si>
  <si>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</si>
  <si>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</si>
  <si>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</si>
  <si>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</si>
  <si>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</si>
  <si>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</si>
  <si>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</si>
  <si>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</si>
  <si>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</si>
  <si>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</si>
  <si>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</si>
  <si>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</si>
  <si>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</si>
  <si>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</si>
  <si>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</si>
  <si>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</si>
  <si>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</si>
  <si>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</si>
  <si>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</si>
  <si>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</si>
  <si>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</si>
  <si>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</si>
  <si>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</si>
  <si>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</si>
  <si>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</si>
  <si>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</si>
  <si>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</si>
  <si>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</si>
  <si>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</si>
  <si>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</si>
  <si>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</si>
  <si>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</si>
  <si>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</si>
  <si>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</si>
  <si>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</si>
  <si>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</si>
  <si>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</si>
  <si>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</si>
  <si>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</si>
  <si>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</si>
  <si>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</si>
  <si>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</si>
  <si>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</si>
  <si>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</si>
  <si>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</si>
  <si>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</si>
  <si>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</si>
  <si>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</si>
  <si>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</si>
  <si>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Juzgado Tercero (3°) Civil del Circuito de Bogotá </t>
  </si>
  <si>
    <t xml:space="preserve">Ariel Bernardo Arrazola Merlano </t>
  </si>
  <si>
    <t>No aplica</t>
  </si>
  <si>
    <t>Junio 29 de 2023</t>
  </si>
  <si>
    <t>Junio 13 de 2023</t>
  </si>
  <si>
    <t>Incapacidad Total y Permanente</t>
  </si>
  <si>
    <t xml:space="preserve">1. El señor Ariel Hernando Arrazola Merlano tomó las siguientes Pólizas con Allianz Seguros de Vida S.A.:
* Póliza 023028476/0 
* Póliza 023095120/0
2. En el año 2023, la Junta Regional de Calificación de Invalidez de Bolivar dictaminó una pérdida de capacidad laboral del 50,64% y con base en ello, presentó reclamación para hacer efectivo el amparo de incapacidad total y permanente de dichas pólizas. 
3. Las reclamaciones fueron objetadas por reticencia. 
</t>
  </si>
  <si>
    <t>Incapacidad Total y Permanente - Póliza No. 023095120/0</t>
  </si>
  <si>
    <t>Incapacidad Total y Permanente - Póliza No. 023028476/0</t>
  </si>
  <si>
    <t>Póliza Vida ActuAII No. 023028476/0 y Póliza Allianz Vida ActuAII No. 023095120/0</t>
  </si>
  <si>
    <t>Abril 2 de 2024</t>
  </si>
  <si>
    <t>Abril 15 de 2024</t>
  </si>
  <si>
    <t>Mayo 15 de 2024</t>
  </si>
  <si>
    <t>11001310300320240003300</t>
  </si>
  <si>
    <t>Marzo 24 de 2023</t>
  </si>
  <si>
    <t>APJ32339 - 126770076 - 123768945</t>
  </si>
  <si>
    <t>SINIESTRO 1</t>
  </si>
  <si>
    <t>ITP</t>
  </si>
  <si>
    <t>22/12/2021 - 22/10/2022</t>
  </si>
  <si>
    <t>X</t>
  </si>
  <si>
    <t>RETICENCIA</t>
  </si>
  <si>
    <t>SINIESTRO 2</t>
  </si>
  <si>
    <t>26/05/2022 - 26/10/2022</t>
  </si>
  <si>
    <t>Incapacidad Total y Permanente - Póliza No. 023028476/0.</t>
  </si>
  <si>
    <t xml:space="preserve">Como liquidación objetiva de las pretensiones se llega a la suma de $270,000,000 atendiendo a las siguientes consideraciones: 
1. Amparo de Incapacidad, inutilización o desmembración por enfermedad o accidente - Póliza 023028476/0: Se tendrá en cuenta la suma de $50,000,000, que conforme al amparo corresponde a la indemnización cuando el asegurado, sufra una enfermedad que origine una invalidez total y permamente.
2. Amparo Incapacidad, inutilización o desmembración por enfermedad o accidente - Póliza 023095120/0: Se tendrá en cuenta la suma de $220,000,000, que conforme al amparo corresponde a la indemnización cuando el asegurado, sufra una enfermedad que origine una invalidez total y permamente.
</t>
  </si>
  <si>
    <t>1. FALTA DE COBERTURA TEMPORAL DE LA PÓLZA DE SEGURO DE VIDA ACTUALL NO. 023028476.  
2. FALTA DE COBERTURA MATERIAL DE LA PÓLZA DE SEGURO DE VIDA ACTUALL NO. 023028476 POR TRATARSE DE UN RIESGO EXPRESAMENTE EXCLUIDO DE COBERTURA.
3. FALTA DE COBERTURA MATERIAL DE LA PÓLZA DE SEGURO DE VIDA ACTUALL NO. 023095120/0 POR TRATARSE DE UN RIESGO EXPRESAMENTE EXCLUIDO DE COBERTURA. 
4. NULIDAD DE LOS CONTRATOS DE SEGURO COMO CONSECUENCIA DE LA RETICENCIA DEL ASEGURADO. 
5.  INEXISTENCIA DE OBLIGACIÓN A CARGO DE LA ASEGURADORA DE PRACTICAR Y/O EXIGIR EXAMENES MÉDICOS EN LA ETAPA PRECONTRACTUAL. 
6. LA ACREDITACIÓN DE LA MALA FE NO ES UN REQUISITO DE PRUEBA PARA QUIEN 
7. ALLIANZ SEGUROS DE VIDA S.A. TIENE LA FACULTAD DE RETENER LA PRIMA A TÍTULO DE PENA COMO CONSECUENCIA DE LA DECLARATORIA DE LA NULIDAD DEL CONTRATO DE SEGURO.
8.GENÉRICA O INNOMINADAS.</t>
  </si>
  <si>
    <t xml:space="preserve">Seguros de Vida Suramericana S.A.; Allianz Seguros de Vida S.A. Y Compañía de Seguros Bolívar S.A. </t>
  </si>
  <si>
    <t>La contingencia se califica como REMOTO frente a la Póliza No. 023028476/0 y como EVENTUAL frente a la Póliza No. 023095120/0.  
Lo primero que debe tomarse en cuenta, es que la Póliza No. 023028476/0 presta cobertura material, por cuanto ampara el riesgo de incapacidad total y permanente del señor Ariel Arrazola. Sin embargo,  no presta cobertura temporal. Lo anterior, como quiera que el señor Ariel Arrazola fue dictaminado con pérdida de capacidad laboral el 24 de marzo de 2023, esto es por fuera de la delimitación temporal de la Póliza comprendida entre el 22 de diciembre de 2021 al 21 de diciembre de 2022. Así mismo,  para que la misma preste cobertura es necesario que las enfermedades que dieron lugar a la pérdida de capacidad laboral, hayan sido diagnosticadas después de la fecha del inicio de la cobertura de la Póliza (26 de mayo de 2022), condición que tampoco se cumple. Por esta razón, frente a esta Póliza la contigencia es remota. 
Ahora bien, la Póliza No. 023095120/0 presta cobertura material, por cuanto ampara el riesgo de incapacidad total y permanente del señor Ariel Arrazola. Así mismo, presta cobertura temporal, por cuanto la pérdida de capacidad laboral fue dictaminada el 24 de marzo de 2023, es decir, dentro de la delimitación temporal de la Póliza comprendida entre el 26 de mayo de 2022 y el 25 de mayo de 2023. 
Por otro lado, frente a la obligación de pago de la compañía debe señalarse que si bien el señor Ariel Arrazola fue reticente en virtud de que no declaró con veracidad el estado real del riesgo al momento de la suscripción de las pólizas de seguro de vida, pues conforme a los anexos, se evidencia que padecía de hipertensión, osteoporosis, artrosis degenerativa y trastorno de adaptación.  Antecedentes que no fueron informados mediante la declaración de asegurabilidad que suscribió el día de mayo de 2022 (Póliza 023095120/0) y la suscrita el 15 de diciembre de 2021 (Póliza 023028476/0). Sin embargo, cabe precisar que al interior del proceso no obran elementos de juicio que permitan acreditar, en este estado del proceso que, de haber conocido la existencia de las patologías, los contratos de seguro no se hubiera celebrado o se habrían contratado en condiciones más onerosas. Por ello, la contingencia de la Póliza No. 023095120/0 se califica como eventual, por lo que dependerá del debate probatorio acreditar la nulidad relativa del contrato.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</si>
</sst>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4" fillId="6" borderId="4" xfId="0" applyFont="1" applyFill="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left"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C:\Users\diana\Download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4" zoomScaleNormal="74" workbookViewId="0">
      <selection activeCell="B4" sqref="B4:C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145</v>
      </c>
      <c r="C2" s="52"/>
    </row>
    <row r="3" spans="1:3" x14ac:dyDescent="0.25">
      <c r="A3" s="5" t="s">
        <v>2</v>
      </c>
      <c r="B3" s="53" t="s">
        <v>132</v>
      </c>
      <c r="C3" s="54"/>
    </row>
    <row r="4" spans="1:3" x14ac:dyDescent="0.25">
      <c r="A4" s="5" t="s">
        <v>3</v>
      </c>
      <c r="B4" s="53" t="s">
        <v>158</v>
      </c>
      <c r="C4" s="54"/>
    </row>
    <row r="5" spans="1:3" ht="14.45" customHeight="1" x14ac:dyDescent="0.25">
      <c r="A5" s="5" t="s">
        <v>4</v>
      </c>
      <c r="B5" s="55" t="s">
        <v>133</v>
      </c>
      <c r="C5" s="54"/>
    </row>
    <row r="6" spans="1:3" x14ac:dyDescent="0.25">
      <c r="A6" s="5" t="s">
        <v>5</v>
      </c>
      <c r="B6" s="37" t="s">
        <v>108</v>
      </c>
      <c r="C6" s="37"/>
    </row>
    <row r="7" spans="1:3" x14ac:dyDescent="0.25">
      <c r="A7" s="5" t="s">
        <v>7</v>
      </c>
      <c r="B7" s="37" t="s">
        <v>134</v>
      </c>
      <c r="C7" s="37"/>
    </row>
    <row r="8" spans="1:3" x14ac:dyDescent="0.25">
      <c r="A8" s="5" t="s">
        <v>8</v>
      </c>
      <c r="B8" s="39" t="s">
        <v>146</v>
      </c>
      <c r="C8" s="39"/>
    </row>
    <row r="9" spans="1:3" x14ac:dyDescent="0.25">
      <c r="A9" s="5" t="s">
        <v>9</v>
      </c>
      <c r="B9" s="39" t="s">
        <v>136</v>
      </c>
      <c r="C9" s="39"/>
    </row>
    <row r="10" spans="1:3" x14ac:dyDescent="0.25">
      <c r="A10" s="5" t="s">
        <v>10</v>
      </c>
      <c r="B10" s="39" t="s">
        <v>135</v>
      </c>
      <c r="C10" s="39"/>
    </row>
    <row r="11" spans="1:3" ht="23.25" customHeight="1" x14ac:dyDescent="0.25">
      <c r="A11" s="5" t="s">
        <v>11</v>
      </c>
      <c r="B11" s="48" t="s">
        <v>137</v>
      </c>
      <c r="C11" s="49"/>
    </row>
    <row r="12" spans="1:3" x14ac:dyDescent="0.25">
      <c r="A12" s="38" t="s">
        <v>12</v>
      </c>
      <c r="B12" s="39" t="s">
        <v>138</v>
      </c>
      <c r="C12" s="37"/>
    </row>
    <row r="13" spans="1:3" ht="30" customHeight="1" x14ac:dyDescent="0.25">
      <c r="A13" s="38"/>
      <c r="B13" s="37"/>
      <c r="C13" s="37"/>
    </row>
    <row r="14" spans="1:3" ht="73.5" customHeight="1" x14ac:dyDescent="0.25">
      <c r="A14" s="38"/>
      <c r="B14" s="37"/>
      <c r="C14" s="37"/>
    </row>
    <row r="15" spans="1:3" ht="30" x14ac:dyDescent="0.25">
      <c r="A15" s="5" t="s">
        <v>13</v>
      </c>
      <c r="B15" s="42">
        <f>SUM(C17,C18,C20,C21,C23)</f>
        <v>270000000</v>
      </c>
      <c r="C15" s="43"/>
    </row>
    <row r="16" spans="1:3" ht="33.75" customHeight="1" x14ac:dyDescent="0.25">
      <c r="A16" s="44" t="s">
        <v>14</v>
      </c>
      <c r="B16" s="45" t="s">
        <v>15</v>
      </c>
      <c r="C16" s="45"/>
    </row>
    <row r="17" spans="1:3" ht="33.75" customHeight="1" x14ac:dyDescent="0.25">
      <c r="A17" s="44"/>
      <c r="B17" s="11" t="s">
        <v>139</v>
      </c>
      <c r="C17" s="6">
        <v>220000000</v>
      </c>
    </row>
    <row r="18" spans="1:3" ht="33.75" customHeight="1" x14ac:dyDescent="0.25">
      <c r="A18" s="44"/>
      <c r="B18" s="11" t="s">
        <v>140</v>
      </c>
      <c r="C18" s="6">
        <v>50000000</v>
      </c>
    </row>
    <row r="19" spans="1:3" x14ac:dyDescent="0.25">
      <c r="A19" s="44"/>
      <c r="B19" s="46" t="s">
        <v>16</v>
      </c>
      <c r="C19" s="47"/>
    </row>
    <row r="20" spans="1:3" x14ac:dyDescent="0.25">
      <c r="A20" s="44"/>
      <c r="B20" s="11"/>
      <c r="C20" s="6"/>
    </row>
    <row r="21" spans="1:3" x14ac:dyDescent="0.25">
      <c r="A21" s="44"/>
      <c r="B21" s="11"/>
      <c r="C21" s="6"/>
    </row>
    <row r="22" spans="1:3" x14ac:dyDescent="0.25">
      <c r="A22" s="44"/>
      <c r="B22" s="46" t="s">
        <v>17</v>
      </c>
      <c r="C22" s="47"/>
    </row>
    <row r="23" spans="1:3" x14ac:dyDescent="0.25">
      <c r="A23" s="44"/>
      <c r="B23" s="11"/>
      <c r="C23" s="16"/>
    </row>
    <row r="24" spans="1:3" x14ac:dyDescent="0.25">
      <c r="A24" s="5" t="s">
        <v>18</v>
      </c>
      <c r="B24" s="37" t="s">
        <v>133</v>
      </c>
      <c r="C24" s="37"/>
    </row>
    <row r="25" spans="1:3" x14ac:dyDescent="0.25">
      <c r="A25" s="5" t="s">
        <v>19</v>
      </c>
      <c r="B25" s="37">
        <v>92500936</v>
      </c>
      <c r="C25" s="37"/>
    </row>
    <row r="26" spans="1:3" x14ac:dyDescent="0.25">
      <c r="A26" s="5" t="s">
        <v>20</v>
      </c>
      <c r="B26" s="39" t="s">
        <v>141</v>
      </c>
      <c r="C26" s="37"/>
    </row>
    <row r="27" spans="1:3" x14ac:dyDescent="0.25">
      <c r="A27" s="5" t="s">
        <v>21</v>
      </c>
      <c r="B27" s="40" t="s">
        <v>142</v>
      </c>
      <c r="C27" s="41"/>
    </row>
    <row r="28" spans="1:3" x14ac:dyDescent="0.25">
      <c r="A28" s="5" t="s">
        <v>22</v>
      </c>
      <c r="B28" s="36" t="s">
        <v>143</v>
      </c>
      <c r="C28" s="36"/>
    </row>
    <row r="29" spans="1:3" x14ac:dyDescent="0.25">
      <c r="A29" s="5" t="s">
        <v>23</v>
      </c>
      <c r="B29" s="37" t="s">
        <v>144</v>
      </c>
      <c r="C29" s="37"/>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9"/>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4" t="s">
        <v>24</v>
      </c>
      <c r="B1" s="64"/>
      <c r="C1" s="64"/>
    </row>
    <row r="2" spans="1:3" x14ac:dyDescent="0.25">
      <c r="A2" s="13" t="s">
        <v>25</v>
      </c>
      <c r="B2" s="65" t="s">
        <v>147</v>
      </c>
      <c r="C2" s="66"/>
    </row>
    <row r="3" spans="1:3" x14ac:dyDescent="0.25">
      <c r="A3" s="5" t="s">
        <v>1</v>
      </c>
      <c r="B3" s="37" t="str">
        <f>'GENERALES NOTA 322'!B2:C2</f>
        <v>11001310300320240003300</v>
      </c>
      <c r="C3" s="37"/>
    </row>
    <row r="4" spans="1:3" x14ac:dyDescent="0.25">
      <c r="A4" s="5" t="s">
        <v>2</v>
      </c>
      <c r="B4" s="37" t="str">
        <f>'GENERALES NOTA 322'!B3:C3</f>
        <v xml:space="preserve">Juzgado Tercero (3°) Civil del Circuito de Bogotá </v>
      </c>
      <c r="C4" s="37"/>
    </row>
    <row r="5" spans="1:3" x14ac:dyDescent="0.25">
      <c r="A5" s="5" t="s">
        <v>3</v>
      </c>
      <c r="B5" s="37" t="str">
        <f>'GENERALES NOTA 322'!B4:C4</f>
        <v xml:space="preserve">Seguros de Vida Suramericana S.A.; Allianz Seguros de Vida S.A. Y Compañía de Seguros Bolívar S.A. </v>
      </c>
      <c r="C5" s="37"/>
    </row>
    <row r="6" spans="1:3" x14ac:dyDescent="0.25">
      <c r="A6" s="5" t="s">
        <v>4</v>
      </c>
      <c r="B6" s="37" t="str">
        <f>'GENERALES NOTA 322'!B5:C5</f>
        <v xml:space="preserve">Ariel Bernardo Arrazola Merlano </v>
      </c>
      <c r="C6" s="37"/>
    </row>
    <row r="7" spans="1:3" x14ac:dyDescent="0.25">
      <c r="A7" s="5" t="s">
        <v>5</v>
      </c>
      <c r="B7" s="37" t="str">
        <f>'GENERALES NOTA 322'!B6:C6</f>
        <v>DEMANDA DIRECTA</v>
      </c>
      <c r="C7" s="37"/>
    </row>
    <row r="8" spans="1:3" x14ac:dyDescent="0.25">
      <c r="A8" s="35" t="s">
        <v>148</v>
      </c>
      <c r="B8" s="11">
        <v>126770076</v>
      </c>
      <c r="C8" s="11"/>
    </row>
    <row r="9" spans="1:3" x14ac:dyDescent="0.25">
      <c r="A9" s="13" t="s">
        <v>26</v>
      </c>
      <c r="B9" s="37">
        <v>23028476</v>
      </c>
      <c r="C9" s="37"/>
    </row>
    <row r="10" spans="1:3" x14ac:dyDescent="0.25">
      <c r="A10" s="13" t="s">
        <v>11</v>
      </c>
      <c r="B10" s="37" t="s">
        <v>149</v>
      </c>
      <c r="C10" s="37"/>
    </row>
    <row r="11" spans="1:3" x14ac:dyDescent="0.25">
      <c r="A11" s="13" t="s">
        <v>27</v>
      </c>
      <c r="B11" s="40">
        <v>51500000</v>
      </c>
      <c r="C11" s="67"/>
    </row>
    <row r="12" spans="1:3" x14ac:dyDescent="0.25">
      <c r="A12" s="13" t="s">
        <v>28</v>
      </c>
      <c r="B12" s="65"/>
      <c r="C12" s="66"/>
    </row>
    <row r="13" spans="1:3" x14ac:dyDescent="0.25">
      <c r="A13" s="13" t="s">
        <v>29</v>
      </c>
      <c r="B13" s="53" t="s">
        <v>100</v>
      </c>
      <c r="C13" s="54"/>
    </row>
    <row r="14" spans="1:3" x14ac:dyDescent="0.25">
      <c r="A14" s="13" t="s">
        <v>30</v>
      </c>
      <c r="B14" s="37" t="s">
        <v>150</v>
      </c>
      <c r="C14" s="37"/>
    </row>
    <row r="15" spans="1:3" x14ac:dyDescent="0.25">
      <c r="A15" s="35" t="s">
        <v>153</v>
      </c>
      <c r="B15" s="11">
        <v>126768945</v>
      </c>
      <c r="C15" s="11"/>
    </row>
    <row r="16" spans="1:3" x14ac:dyDescent="0.25">
      <c r="A16" s="13" t="s">
        <v>26</v>
      </c>
      <c r="B16" s="37">
        <v>23095120</v>
      </c>
      <c r="C16" s="37"/>
    </row>
    <row r="17" spans="1:3" x14ac:dyDescent="0.25">
      <c r="A17" s="13" t="s">
        <v>11</v>
      </c>
      <c r="B17" s="37" t="s">
        <v>149</v>
      </c>
      <c r="C17" s="37"/>
    </row>
    <row r="18" spans="1:3" x14ac:dyDescent="0.25">
      <c r="A18" s="13" t="s">
        <v>27</v>
      </c>
      <c r="B18" s="40">
        <v>220000000</v>
      </c>
      <c r="C18" s="67"/>
    </row>
    <row r="19" spans="1:3" x14ac:dyDescent="0.25">
      <c r="A19" s="13" t="s">
        <v>28</v>
      </c>
      <c r="B19" s="65"/>
      <c r="C19" s="66"/>
    </row>
    <row r="20" spans="1:3" x14ac:dyDescent="0.25">
      <c r="A20" s="13" t="s">
        <v>29</v>
      </c>
      <c r="B20" s="53" t="s">
        <v>100</v>
      </c>
      <c r="C20" s="54"/>
    </row>
    <row r="21" spans="1:3" x14ac:dyDescent="0.25">
      <c r="A21" s="13" t="s">
        <v>30</v>
      </c>
      <c r="B21" s="37" t="s">
        <v>154</v>
      </c>
      <c r="C21" s="37"/>
    </row>
    <row r="22" spans="1:3" x14ac:dyDescent="0.25">
      <c r="A22" s="68" t="s">
        <v>31</v>
      </c>
      <c r="B22" s="37" t="s">
        <v>118</v>
      </c>
      <c r="C22" s="37"/>
    </row>
    <row r="23" spans="1:3" x14ac:dyDescent="0.25">
      <c r="A23" s="69"/>
      <c r="B23" s="9" t="s">
        <v>32</v>
      </c>
      <c r="C23" s="10" t="s">
        <v>33</v>
      </c>
    </row>
    <row r="24" spans="1:3" x14ac:dyDescent="0.25">
      <c r="A24" s="69"/>
      <c r="B24" s="11"/>
      <c r="C24" s="11"/>
    </row>
    <row r="25" spans="1:3" x14ac:dyDescent="0.25">
      <c r="A25" s="69"/>
      <c r="B25" s="11"/>
      <c r="C25" s="11"/>
    </row>
    <row r="26" spans="1:3" x14ac:dyDescent="0.25">
      <c r="A26" s="69"/>
      <c r="B26" s="11"/>
      <c r="C26" s="11"/>
    </row>
    <row r="27" spans="1:3" x14ac:dyDescent="0.25">
      <c r="A27" s="13" t="s">
        <v>34</v>
      </c>
      <c r="B27" s="37" t="s">
        <v>95</v>
      </c>
      <c r="C27" s="37"/>
    </row>
    <row r="28" spans="1:3" x14ac:dyDescent="0.25">
      <c r="A28" s="13" t="s">
        <v>35</v>
      </c>
      <c r="B28" s="53"/>
      <c r="C28" s="54"/>
    </row>
    <row r="29" spans="1:3" x14ac:dyDescent="0.25">
      <c r="A29" s="13" t="s">
        <v>36</v>
      </c>
      <c r="B29" s="37" t="s">
        <v>103</v>
      </c>
      <c r="C29" s="37"/>
    </row>
    <row r="30" spans="1:3" x14ac:dyDescent="0.25">
      <c r="A30" s="13" t="s">
        <v>37</v>
      </c>
      <c r="B30" s="37" t="s">
        <v>95</v>
      </c>
      <c r="C30" s="37"/>
    </row>
    <row r="31" spans="1:3" x14ac:dyDescent="0.25">
      <c r="A31" s="13" t="s">
        <v>38</v>
      </c>
      <c r="B31" s="37"/>
      <c r="C31" s="37"/>
    </row>
    <row r="32" spans="1:3" x14ac:dyDescent="0.25">
      <c r="A32" s="12" t="s">
        <v>39</v>
      </c>
      <c r="B32" s="37"/>
      <c r="C32" s="37"/>
    </row>
    <row r="33" spans="1:3" x14ac:dyDescent="0.25">
      <c r="A33" s="63" t="s">
        <v>40</v>
      </c>
      <c r="B33" s="63"/>
      <c r="C33" s="63"/>
    </row>
    <row r="34" spans="1:3" ht="14.45" customHeight="1" x14ac:dyDescent="0.25">
      <c r="A34" s="56" t="s">
        <v>41</v>
      </c>
      <c r="B34" s="57"/>
      <c r="C34" s="31" t="s">
        <v>151</v>
      </c>
    </row>
    <row r="35" spans="1:3" ht="14.45" customHeight="1" x14ac:dyDescent="0.25">
      <c r="A35" s="58" t="s">
        <v>42</v>
      </c>
      <c r="B35" s="59"/>
      <c r="C35" s="31" t="s">
        <v>151</v>
      </c>
    </row>
    <row r="36" spans="1:3" ht="14.45" customHeight="1" x14ac:dyDescent="0.25">
      <c r="A36" s="58" t="s">
        <v>43</v>
      </c>
      <c r="B36" s="59"/>
      <c r="C36" s="32"/>
    </row>
    <row r="37" spans="1:3" ht="14.45" customHeight="1" x14ac:dyDescent="0.25">
      <c r="A37" s="58" t="s">
        <v>44</v>
      </c>
      <c r="B37" s="59"/>
      <c r="C37" s="31"/>
    </row>
    <row r="38" spans="1:3" x14ac:dyDescent="0.25">
      <c r="A38" s="58" t="s">
        <v>45</v>
      </c>
      <c r="B38" s="59"/>
      <c r="C38" s="31"/>
    </row>
    <row r="39" spans="1:3" ht="14.45" customHeight="1" x14ac:dyDescent="0.25">
      <c r="A39" s="58" t="s">
        <v>46</v>
      </c>
      <c r="B39" s="59"/>
      <c r="C39" s="31"/>
    </row>
    <row r="40" spans="1:3" ht="14.45" customHeight="1" x14ac:dyDescent="0.25">
      <c r="A40" s="58" t="s">
        <v>47</v>
      </c>
      <c r="B40" s="59"/>
      <c r="C40" s="33"/>
    </row>
    <row r="41" spans="1:3" x14ac:dyDescent="0.25">
      <c r="A41" s="56" t="s">
        <v>48</v>
      </c>
      <c r="B41" s="57"/>
      <c r="C41" s="34" t="s">
        <v>152</v>
      </c>
    </row>
    <row r="42" spans="1:3" x14ac:dyDescent="0.25">
      <c r="A42" s="61" t="s">
        <v>49</v>
      </c>
      <c r="B42" s="61"/>
      <c r="C42" s="61"/>
    </row>
    <row r="43" spans="1:3" x14ac:dyDescent="0.25">
      <c r="A43" s="60" t="s">
        <v>50</v>
      </c>
      <c r="B43" s="60"/>
      <c r="C43" s="11"/>
    </row>
    <row r="44" spans="1:3" x14ac:dyDescent="0.25">
      <c r="A44" s="60" t="s">
        <v>51</v>
      </c>
      <c r="B44" s="60"/>
      <c r="C44" s="11"/>
    </row>
    <row r="45" spans="1:3" x14ac:dyDescent="0.25">
      <c r="A45" s="60" t="s">
        <v>52</v>
      </c>
      <c r="B45" s="60"/>
      <c r="C45" s="11"/>
    </row>
    <row r="46" spans="1:3" x14ac:dyDescent="0.25">
      <c r="A46" s="60" t="s">
        <v>53</v>
      </c>
      <c r="B46" s="60"/>
      <c r="C46" s="11"/>
    </row>
    <row r="47" spans="1:3" x14ac:dyDescent="0.25">
      <c r="A47" s="60" t="s">
        <v>54</v>
      </c>
      <c r="B47" s="60"/>
      <c r="C47" s="11"/>
    </row>
    <row r="48" spans="1:3" x14ac:dyDescent="0.25">
      <c r="A48" s="60" t="s">
        <v>55</v>
      </c>
      <c r="B48" s="60"/>
      <c r="C48" s="11"/>
    </row>
    <row r="49" spans="1:3" x14ac:dyDescent="0.25">
      <c r="A49" s="60" t="s">
        <v>56</v>
      </c>
      <c r="B49" s="60"/>
      <c r="C49" s="11"/>
    </row>
    <row r="50" spans="1:3" x14ac:dyDescent="0.25">
      <c r="A50" s="60" t="s">
        <v>57</v>
      </c>
      <c r="B50" s="60"/>
      <c r="C50" s="11"/>
    </row>
    <row r="51" spans="1:3" x14ac:dyDescent="0.25">
      <c r="A51" s="60" t="s">
        <v>58</v>
      </c>
      <c r="B51" s="60"/>
      <c r="C51" s="11"/>
    </row>
    <row r="52" spans="1:3" x14ac:dyDescent="0.25">
      <c r="A52" s="60" t="s">
        <v>59</v>
      </c>
      <c r="B52" s="60"/>
      <c r="C52" s="11" t="s">
        <v>151</v>
      </c>
    </row>
    <row r="53" spans="1:3" x14ac:dyDescent="0.25">
      <c r="A53" s="60" t="s">
        <v>60</v>
      </c>
      <c r="B53" s="60"/>
      <c r="C53" s="11"/>
    </row>
    <row r="54" spans="1:3" x14ac:dyDescent="0.25">
      <c r="A54" s="60" t="s">
        <v>61</v>
      </c>
      <c r="B54" s="60"/>
      <c r="C54" s="11"/>
    </row>
    <row r="55" spans="1:3" x14ac:dyDescent="0.25">
      <c r="A55" s="60" t="s">
        <v>62</v>
      </c>
      <c r="B55" s="60"/>
      <c r="C55" s="11"/>
    </row>
    <row r="56" spans="1:3" x14ac:dyDescent="0.25">
      <c r="A56" s="60" t="s">
        <v>63</v>
      </c>
      <c r="B56" s="60"/>
      <c r="C56" s="11"/>
    </row>
    <row r="57" spans="1:3" x14ac:dyDescent="0.25">
      <c r="A57" s="60" t="s">
        <v>64</v>
      </c>
      <c r="B57" s="60"/>
      <c r="C57" s="11"/>
    </row>
    <row r="58" spans="1:3" x14ac:dyDescent="0.25">
      <c r="A58" s="60" t="s">
        <v>65</v>
      </c>
      <c r="B58" s="60"/>
      <c r="C58" s="11"/>
    </row>
    <row r="59" spans="1:3" x14ac:dyDescent="0.25">
      <c r="A59" s="62"/>
      <c r="B59" s="62"/>
      <c r="C59" s="11"/>
    </row>
  </sheetData>
  <mergeCells count="54">
    <mergeCell ref="B12:C12"/>
    <mergeCell ref="B16:C16"/>
    <mergeCell ref="B17:C17"/>
    <mergeCell ref="A22:A26"/>
    <mergeCell ref="B22:C22"/>
    <mergeCell ref="B20:C20"/>
    <mergeCell ref="B21:C21"/>
    <mergeCell ref="B27:C27"/>
    <mergeCell ref="B28:C28"/>
    <mergeCell ref="A1:C1"/>
    <mergeCell ref="B9:C9"/>
    <mergeCell ref="B10:C10"/>
    <mergeCell ref="B13:C13"/>
    <mergeCell ref="B14:C14"/>
    <mergeCell ref="B2:C2"/>
    <mergeCell ref="B3:C3"/>
    <mergeCell ref="B4:C4"/>
    <mergeCell ref="B5:C5"/>
    <mergeCell ref="B6:C6"/>
    <mergeCell ref="B7:C7"/>
    <mergeCell ref="B11:C11"/>
    <mergeCell ref="B18:C18"/>
    <mergeCell ref="B19:C19"/>
    <mergeCell ref="B29:C29"/>
    <mergeCell ref="B30:C30"/>
    <mergeCell ref="B31:C31"/>
    <mergeCell ref="B32:C32"/>
    <mergeCell ref="A33:C33"/>
    <mergeCell ref="A55:B55"/>
    <mergeCell ref="A56:B56"/>
    <mergeCell ref="A57:B57"/>
    <mergeCell ref="A58:B58"/>
    <mergeCell ref="A59:B59"/>
    <mergeCell ref="A54:B54"/>
    <mergeCell ref="A48:B48"/>
    <mergeCell ref="A49:B49"/>
    <mergeCell ref="A50:B50"/>
    <mergeCell ref="A51:B51"/>
    <mergeCell ref="A52:B52"/>
    <mergeCell ref="A53:B53"/>
    <mergeCell ref="A34:B34"/>
    <mergeCell ref="A35:B35"/>
    <mergeCell ref="A47:B47"/>
    <mergeCell ref="A42:C42"/>
    <mergeCell ref="A43:B43"/>
    <mergeCell ref="A44:B44"/>
    <mergeCell ref="A45:B45"/>
    <mergeCell ref="A46:B46"/>
    <mergeCell ref="A36:B36"/>
    <mergeCell ref="A37:B37"/>
    <mergeCell ref="A38:B38"/>
    <mergeCell ref="A39:B39"/>
    <mergeCell ref="A40:B40"/>
    <mergeCell ref="A41:B4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B28:C28</xm:sqref>
        </x14:dataValidation>
        <x14:dataValidation type="list" allowBlank="1" showInputMessage="1" showErrorMessage="1" xr:uid="{4335DF3C-FC34-496D-859E-11EB4E59D1F6}">
          <x14:formula1>
            <xm:f>Hoja2!$C$2:$C$4</xm:f>
          </x14:formula1>
          <xm:sqref>B22:C22</xm:sqref>
        </x14:dataValidation>
        <x14:dataValidation type="list" allowBlank="1" showInputMessage="1" showErrorMessage="1" xr:uid="{0E3F1829-BF3F-4441-A13D-CA38524C6926}">
          <x14:formula1>
            <xm:f>Hoja2!$A$2:$A$5</xm:f>
          </x14:formula1>
          <xm:sqref>B13:C13 B20:C20</xm:sqref>
        </x14:dataValidation>
        <x14:dataValidation type="list" allowBlank="1" showInputMessage="1" showErrorMessage="1" xr:uid="{33A0B5FA-8D56-409D-B920-CF41C38F7FA5}">
          <x14:formula1>
            <xm:f>Hoja2!$E$2:$E$8</xm:f>
          </x14:formula1>
          <xm:sqref>B29:C29</xm:sqref>
        </x14:dataValidation>
        <x14:dataValidation type="list" allowBlank="1" showInputMessage="1" showErrorMessage="1" xr:uid="{CE598DA5-BE60-4504-8641-5BC1D7DE4EC8}">
          <x14:formula1>
            <xm:f>Hoja2!$B$1:$B$2</xm:f>
          </x14:formula1>
          <xm:sqref>B32:C32 B27:C27 B30:C30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50" zoomScaleNormal="100" workbookViewId="0">
      <selection activeCell="C20" sqref="C2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4" t="s">
        <v>66</v>
      </c>
      <c r="B1" s="64"/>
      <c r="C1" s="64"/>
    </row>
    <row r="2" spans="1:6" x14ac:dyDescent="0.25">
      <c r="A2" s="20" t="s">
        <v>25</v>
      </c>
      <c r="B2" s="74" t="s">
        <v>147</v>
      </c>
      <c r="C2" s="75"/>
    </row>
    <row r="3" spans="1:6" x14ac:dyDescent="0.25">
      <c r="A3" s="21" t="s">
        <v>1</v>
      </c>
      <c r="B3" s="76" t="str">
        <f>'GENERALES NOTA 322'!B2:C2</f>
        <v>11001310300320240003300</v>
      </c>
      <c r="C3" s="76"/>
    </row>
    <row r="4" spans="1:6" x14ac:dyDescent="0.25">
      <c r="A4" s="21" t="s">
        <v>2</v>
      </c>
      <c r="B4" s="76" t="str">
        <f>'GENERALES NOTA 322'!B3:C3</f>
        <v xml:space="preserve">Juzgado Tercero (3°) Civil del Circuito de Bogotá </v>
      </c>
      <c r="C4" s="76"/>
    </row>
    <row r="5" spans="1:6" x14ac:dyDescent="0.25">
      <c r="A5" s="21" t="s">
        <v>3</v>
      </c>
      <c r="B5" s="76" t="str">
        <f>'GENERALES NOTA 322'!B4:C4</f>
        <v xml:space="preserve">Seguros de Vida Suramericana S.A.; Allianz Seguros de Vida S.A. Y Compañía de Seguros Bolívar S.A. </v>
      </c>
      <c r="C5" s="76"/>
    </row>
    <row r="6" spans="1:6" ht="14.45" customHeight="1" x14ac:dyDescent="0.25">
      <c r="A6" s="21" t="s">
        <v>4</v>
      </c>
      <c r="B6" s="76" t="str">
        <f>'GENERALES NOTA 322'!B5:C5</f>
        <v xml:space="preserve">Ariel Bernardo Arrazola Merlano </v>
      </c>
      <c r="C6" s="76"/>
    </row>
    <row r="7" spans="1:6" x14ac:dyDescent="0.25">
      <c r="A7" s="21" t="s">
        <v>5</v>
      </c>
      <c r="B7" s="76" t="str">
        <f>'GENERALES NOTA 322'!B6:C6</f>
        <v>DEMANDA DIRECTA</v>
      </c>
      <c r="C7" s="76"/>
    </row>
    <row r="8" spans="1:6" ht="30" x14ac:dyDescent="0.25">
      <c r="A8" s="21" t="s">
        <v>13</v>
      </c>
      <c r="B8" s="70">
        <f>'GENERALES NOTA 322'!B15:C15</f>
        <v>270000000</v>
      </c>
      <c r="C8" s="71"/>
    </row>
    <row r="9" spans="1:6" x14ac:dyDescent="0.25">
      <c r="A9" s="77" t="s">
        <v>14</v>
      </c>
      <c r="B9" s="78" t="s">
        <v>15</v>
      </c>
      <c r="C9" s="79"/>
    </row>
    <row r="10" spans="1:6" ht="30" x14ac:dyDescent="0.25">
      <c r="A10" s="77"/>
      <c r="B10" s="22" t="s">
        <v>139</v>
      </c>
      <c r="C10" s="19">
        <f>'GENERALES NOTA 322'!C17</f>
        <v>220000000</v>
      </c>
    </row>
    <row r="11" spans="1:6" ht="30" x14ac:dyDescent="0.25">
      <c r="A11" s="77"/>
      <c r="B11" s="22" t="s">
        <v>155</v>
      </c>
      <c r="C11" s="19">
        <f>'GENERALES NOTA 322'!C18</f>
        <v>50000000</v>
      </c>
    </row>
    <row r="12" spans="1:6" x14ac:dyDescent="0.25">
      <c r="A12" s="77"/>
      <c r="B12" s="78"/>
      <c r="C12" s="79"/>
    </row>
    <row r="13" spans="1:6" x14ac:dyDescent="0.25">
      <c r="A13" s="77"/>
      <c r="B13" s="22" t="s">
        <v>67</v>
      </c>
      <c r="C13" s="24"/>
    </row>
    <row r="14" spans="1:6" x14ac:dyDescent="0.25">
      <c r="A14" s="77"/>
      <c r="B14" s="22" t="s">
        <v>68</v>
      </c>
      <c r="C14" s="24"/>
      <c r="E14" t="s">
        <v>69</v>
      </c>
      <c r="F14" s="17">
        <v>0.7</v>
      </c>
    </row>
    <row r="15" spans="1:6" x14ac:dyDescent="0.25">
      <c r="A15" s="23" t="s">
        <v>70</v>
      </c>
      <c r="B15" s="74" t="s">
        <v>128</v>
      </c>
      <c r="C15" s="75" t="s">
        <v>71</v>
      </c>
    </row>
    <row r="16" spans="1:6" ht="15" customHeight="1" x14ac:dyDescent="0.25">
      <c r="A16" s="21" t="s">
        <v>72</v>
      </c>
      <c r="B16" s="72" t="s">
        <v>159</v>
      </c>
      <c r="C16" s="73"/>
    </row>
    <row r="17" spans="1:3" ht="28.5" customHeight="1" x14ac:dyDescent="0.25">
      <c r="A17" s="14" t="s">
        <v>73</v>
      </c>
      <c r="B17" s="82">
        <f>((C19+C20+C22+C23)-C26)*C25*C27</f>
        <v>270000000</v>
      </c>
      <c r="C17" s="82"/>
    </row>
    <row r="18" spans="1:3" x14ac:dyDescent="0.25">
      <c r="A18" s="23" t="s">
        <v>74</v>
      </c>
      <c r="B18" s="80" t="s">
        <v>15</v>
      </c>
      <c r="C18" s="81"/>
    </row>
    <row r="19" spans="1:3" ht="30" x14ac:dyDescent="0.25">
      <c r="A19" s="88"/>
      <c r="B19" s="22" t="s">
        <v>139</v>
      </c>
      <c r="C19" s="19">
        <v>220000000</v>
      </c>
    </row>
    <row r="20" spans="1:3" ht="30" x14ac:dyDescent="0.25">
      <c r="A20" s="89"/>
      <c r="B20" s="22" t="s">
        <v>155</v>
      </c>
      <c r="C20" s="19">
        <v>50000000</v>
      </c>
    </row>
    <row r="21" spans="1:3" x14ac:dyDescent="0.25">
      <c r="A21" s="89"/>
      <c r="B21" s="78" t="s">
        <v>16</v>
      </c>
      <c r="C21" s="79"/>
    </row>
    <row r="22" spans="1:3" x14ac:dyDescent="0.25">
      <c r="A22" s="89"/>
      <c r="B22" s="22" t="s">
        <v>67</v>
      </c>
      <c r="C22" s="19"/>
    </row>
    <row r="23" spans="1:3" ht="45" x14ac:dyDescent="0.25">
      <c r="A23" s="89"/>
      <c r="B23" s="22" t="s">
        <v>75</v>
      </c>
      <c r="C23" s="19">
        <v>0</v>
      </c>
    </row>
    <row r="24" spans="1:3" x14ac:dyDescent="0.25">
      <c r="A24" s="89"/>
      <c r="B24" s="78" t="s">
        <v>76</v>
      </c>
      <c r="C24" s="79"/>
    </row>
    <row r="25" spans="1:3" x14ac:dyDescent="0.25">
      <c r="A25" s="25"/>
      <c r="B25" s="22" t="s">
        <v>77</v>
      </c>
      <c r="C25" s="26">
        <v>1</v>
      </c>
    </row>
    <row r="26" spans="1:3" x14ac:dyDescent="0.25">
      <c r="A26" s="27"/>
      <c r="B26" s="22" t="s">
        <v>28</v>
      </c>
      <c r="C26" s="28">
        <v>0</v>
      </c>
    </row>
    <row r="27" spans="1:3" x14ac:dyDescent="0.25">
      <c r="A27" s="27"/>
      <c r="B27" s="22" t="s">
        <v>78</v>
      </c>
      <c r="C27" s="26">
        <v>1</v>
      </c>
    </row>
    <row r="28" spans="1:3" x14ac:dyDescent="0.25">
      <c r="A28" s="18" t="s">
        <v>79</v>
      </c>
      <c r="B28" s="82">
        <f>IFERROR(B17*(VLOOKUP(B15,Hoja2!$G$1:$H$6,2,0)),16666)</f>
        <v>81000000</v>
      </c>
      <c r="C28" s="82"/>
    </row>
    <row r="29" spans="1:3" ht="30" x14ac:dyDescent="0.25">
      <c r="A29" s="21" t="s">
        <v>80</v>
      </c>
      <c r="B29" s="83" t="s">
        <v>156</v>
      </c>
      <c r="C29" s="84"/>
    </row>
    <row r="30" spans="1:3" ht="30" x14ac:dyDescent="0.25">
      <c r="A30" s="21" t="s">
        <v>81</v>
      </c>
      <c r="B30" s="85" t="s">
        <v>157</v>
      </c>
      <c r="C30" s="86"/>
    </row>
    <row r="31" spans="1:3" ht="18.75" x14ac:dyDescent="0.25">
      <c r="A31" s="29" t="s">
        <v>82</v>
      </c>
      <c r="B31" s="29"/>
      <c r="C31" s="29"/>
    </row>
    <row r="32" spans="1:3" x14ac:dyDescent="0.25">
      <c r="A32" s="30" t="s">
        <v>83</v>
      </c>
      <c r="B32" s="87"/>
      <c r="C32" s="87"/>
    </row>
    <row r="33" spans="1:3" x14ac:dyDescent="0.25">
      <c r="A33" s="30" t="s">
        <v>84</v>
      </c>
      <c r="B33" s="87"/>
      <c r="C33" s="87"/>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4" t="s">
        <v>85</v>
      </c>
      <c r="B1" s="64"/>
      <c r="C1" s="64"/>
    </row>
    <row r="2" spans="1:3" ht="17.100000000000001" customHeight="1" x14ac:dyDescent="0.25">
      <c r="A2" s="13" t="s">
        <v>25</v>
      </c>
      <c r="B2" s="65" t="str">
        <f>'[2]AUTOS NOTA 321'!B2:C2</f>
        <v xml:space="preserve">SINIESTRO   LEGIS </v>
      </c>
      <c r="C2" s="66"/>
    </row>
    <row r="3" spans="1:3" ht="15.95" customHeight="1" x14ac:dyDescent="0.25">
      <c r="A3" s="5" t="s">
        <v>1</v>
      </c>
      <c r="B3" s="37" t="str">
        <f>'GENERALES NOTA 322'!B2:C2</f>
        <v>11001310300320240003300</v>
      </c>
      <c r="C3" s="37"/>
    </row>
    <row r="4" spans="1:3" x14ac:dyDescent="0.25">
      <c r="A4" s="5" t="s">
        <v>2</v>
      </c>
      <c r="B4" s="37" t="str">
        <f>'GENERALES NOTA 322'!B3:C3</f>
        <v xml:space="preserve">Juzgado Tercero (3°) Civil del Circuito de Bogotá </v>
      </c>
      <c r="C4" s="37"/>
    </row>
    <row r="5" spans="1:3" ht="29.1" customHeight="1" x14ac:dyDescent="0.25">
      <c r="A5" s="5" t="s">
        <v>3</v>
      </c>
      <c r="B5" s="37" t="str">
        <f>'GENERALES NOTA 322'!B4:C4</f>
        <v xml:space="preserve">Seguros de Vida Suramericana S.A.; Allianz Seguros de Vida S.A. Y Compañía de Seguros Bolívar S.A. </v>
      </c>
      <c r="C5" s="37"/>
    </row>
    <row r="6" spans="1:3" x14ac:dyDescent="0.25">
      <c r="A6" s="5" t="s">
        <v>4</v>
      </c>
      <c r="B6" s="37" t="str">
        <f>'GENERALES NOTA 322'!B5:C5</f>
        <v xml:space="preserve">Ariel Bernardo Arrazola Merlano </v>
      </c>
      <c r="C6" s="37"/>
    </row>
    <row r="7" spans="1:3" ht="43.5" customHeight="1" x14ac:dyDescent="0.25">
      <c r="A7" s="5" t="s">
        <v>5</v>
      </c>
      <c r="B7" s="37" t="str">
        <f>'GENERALES NOTA 322'!B6:C6</f>
        <v>DEMANDA DIRECTA</v>
      </c>
      <c r="C7" s="37"/>
    </row>
    <row r="8" spans="1:3" x14ac:dyDescent="0.25">
      <c r="A8" s="5" t="s">
        <v>86</v>
      </c>
      <c r="B8" s="37"/>
      <c r="C8" s="37"/>
    </row>
    <row r="9" spans="1:3" x14ac:dyDescent="0.25">
      <c r="A9" s="15" t="s">
        <v>74</v>
      </c>
      <c r="B9" s="90"/>
      <c r="C9" s="90"/>
    </row>
    <row r="10" spans="1:3" x14ac:dyDescent="0.25">
      <c r="A10" s="15" t="s">
        <v>87</v>
      </c>
      <c r="B10" s="37"/>
      <c r="C10" s="37"/>
    </row>
    <row r="11" spans="1:3" ht="30" x14ac:dyDescent="0.25">
      <c r="A11" s="15" t="s">
        <v>88</v>
      </c>
      <c r="B11" s="91"/>
      <c r="C11" s="62"/>
    </row>
    <row r="12" spans="1:3" ht="60" x14ac:dyDescent="0.25">
      <c r="A12" s="5" t="s">
        <v>89</v>
      </c>
      <c r="B12" s="37"/>
      <c r="C12" s="37"/>
    </row>
    <row r="13" spans="1:3" ht="60" x14ac:dyDescent="0.25">
      <c r="A13" s="5" t="s">
        <v>90</v>
      </c>
      <c r="B13" s="37"/>
      <c r="C13" s="37"/>
    </row>
    <row r="14" spans="1:3" x14ac:dyDescent="0.25">
      <c r="A14" s="5" t="s">
        <v>91</v>
      </c>
      <c r="B14" s="11"/>
      <c r="C14" s="11"/>
    </row>
    <row r="15" spans="1:3" x14ac:dyDescent="0.25">
      <c r="A15" s="15" t="s">
        <v>92</v>
      </c>
      <c r="B15" s="37"/>
      <c r="C15" s="37"/>
    </row>
    <row r="16" spans="1:3" x14ac:dyDescent="0.25">
      <c r="A16" s="11" t="s">
        <v>93</v>
      </c>
      <c r="B16" s="62"/>
      <c r="C16" s="62"/>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94</v>
      </c>
    </row>
    <row r="2" spans="1:1" x14ac:dyDescent="0.25">
      <c r="A2"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29</v>
      </c>
      <c r="B1" t="s">
        <v>96</v>
      </c>
      <c r="C1" s="8" t="s">
        <v>31</v>
      </c>
      <c r="D1" s="8" t="s">
        <v>35</v>
      </c>
      <c r="E1" s="3" t="s">
        <v>36</v>
      </c>
      <c r="F1" s="2" t="s">
        <v>69</v>
      </c>
      <c r="G1" s="2" t="s">
        <v>97</v>
      </c>
      <c r="H1" s="4">
        <v>0.7</v>
      </c>
      <c r="I1" t="s">
        <v>98</v>
      </c>
      <c r="J1" t="s">
        <v>99</v>
      </c>
      <c r="L1" t="s">
        <v>6</v>
      </c>
    </row>
    <row r="2" spans="1:12" x14ac:dyDescent="0.25">
      <c r="A2" t="s">
        <v>100</v>
      </c>
      <c r="B2" t="s">
        <v>95</v>
      </c>
      <c r="C2" t="s">
        <v>101</v>
      </c>
      <c r="D2" s="2" t="s">
        <v>102</v>
      </c>
      <c r="E2" s="1" t="s">
        <v>103</v>
      </c>
      <c r="F2" s="2" t="s">
        <v>104</v>
      </c>
      <c r="G2" s="2" t="s">
        <v>105</v>
      </c>
      <c r="H2" s="4">
        <v>0.25</v>
      </c>
      <c r="I2" t="s">
        <v>106</v>
      </c>
      <c r="J2" t="s">
        <v>107</v>
      </c>
      <c r="L2" t="s">
        <v>108</v>
      </c>
    </row>
    <row r="3" spans="1:12" x14ac:dyDescent="0.25">
      <c r="A3" t="s">
        <v>109</v>
      </c>
      <c r="C3" t="s">
        <v>110</v>
      </c>
      <c r="D3" s="2" t="s">
        <v>111</v>
      </c>
      <c r="E3" s="1" t="s">
        <v>112</v>
      </c>
      <c r="F3" s="2" t="s">
        <v>113</v>
      </c>
      <c r="G3" s="2" t="s">
        <v>114</v>
      </c>
      <c r="H3" s="4">
        <v>0.55000000000000004</v>
      </c>
      <c r="I3" t="s">
        <v>115</v>
      </c>
      <c r="J3" t="s">
        <v>116</v>
      </c>
    </row>
    <row r="4" spans="1:12" x14ac:dyDescent="0.25">
      <c r="A4" t="s">
        <v>117</v>
      </c>
      <c r="C4" t="s">
        <v>118</v>
      </c>
      <c r="E4" s="1" t="s">
        <v>119</v>
      </c>
      <c r="G4" s="2" t="s">
        <v>71</v>
      </c>
      <c r="H4" s="4">
        <v>0.15</v>
      </c>
      <c r="I4" t="s">
        <v>120</v>
      </c>
      <c r="J4" t="s">
        <v>121</v>
      </c>
    </row>
    <row r="5" spans="1:12" x14ac:dyDescent="0.25">
      <c r="A5" t="s">
        <v>122</v>
      </c>
      <c r="E5" s="1" t="s">
        <v>123</v>
      </c>
      <c r="G5" s="2" t="s">
        <v>124</v>
      </c>
      <c r="H5" s="4">
        <v>0.7</v>
      </c>
      <c r="I5" t="s">
        <v>125</v>
      </c>
      <c r="J5" t="s">
        <v>126</v>
      </c>
    </row>
    <row r="6" spans="1:12" x14ac:dyDescent="0.25">
      <c r="E6" s="1" t="s">
        <v>127</v>
      </c>
      <c r="G6" s="2" t="s">
        <v>128</v>
      </c>
      <c r="H6" s="4">
        <v>0.3</v>
      </c>
      <c r="J6" t="s">
        <v>129</v>
      </c>
    </row>
    <row r="7" spans="1:12" x14ac:dyDescent="0.25">
      <c r="E7" s="1" t="s">
        <v>130</v>
      </c>
      <c r="G7" s="2" t="s">
        <v>104</v>
      </c>
    </row>
    <row r="8" spans="1:12" x14ac:dyDescent="0.25">
      <c r="E8" s="1" t="s">
        <v>131</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01F5870B-2586-4CDF-90F2-01D899E75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Diana Carolina Burgos Castillo</cp:lastModifiedBy>
  <cp:revision/>
  <dcterms:created xsi:type="dcterms:W3CDTF">2020-12-07T14:41:17Z</dcterms:created>
  <dcterms:modified xsi:type="dcterms:W3CDTF">2024-05-22T14:49:07Z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