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CLAUDIA PATRICIA PALENCIA MUÑOZ/"/>
    </mc:Choice>
  </mc:AlternateContent>
  <xr:revisionPtr revIDLastSave="0" documentId="8_{A4FE01A1-8673-441D-A445-AA0A7F42CD50}" xr6:coauthVersionLast="47" xr6:coauthVersionMax="47" xr10:uidLastSave="{00000000-0000-0000-0000-000000000000}"/>
  <bookViews>
    <workbookView xWindow="-120" yWindow="-120" windowWidth="19440" windowHeight="1488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8" l="1"/>
  <c r="B20" i="8"/>
  <c r="B39" i="8"/>
  <c r="B10" i="9"/>
  <c r="B2" i="8"/>
  <c r="B2" i="9"/>
  <c r="B8" i="9"/>
  <c r="B7" i="9"/>
  <c r="B6" i="9"/>
  <c r="B5" i="9"/>
  <c r="B4" i="9"/>
  <c r="B3" i="9"/>
  <c r="B8" i="8"/>
  <c r="B7" i="8"/>
  <c r="B5" i="8"/>
  <c r="B4" i="8"/>
  <c r="B3" i="8"/>
  <c r="B8" i="7"/>
  <c r="B4" i="7"/>
  <c r="B5" i="7"/>
  <c r="B6" i="7"/>
  <c r="B7" i="7"/>
  <c r="B3" i="7"/>
  <c r="B9" i="8"/>
  <c r="B11" i="9"/>
</calcChain>
</file>

<file path=xl/sharedStrings.xml><?xml version="1.0" encoding="utf-8"?>
<sst xmlns="http://schemas.openxmlformats.org/spreadsheetml/2006/main" count="252" uniqueCount="191">
  <si>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</si>
  <si>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</si>
  <si>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</si>
  <si>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</si>
  <si>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</si>
  <si>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</si>
  <si>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</si>
  <si>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</si>
  <si>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</si>
  <si>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</si>
  <si>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</si>
  <si>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</si>
  <si>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</si>
  <si>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</si>
  <si>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</si>
  <si>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</si>
  <si>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</si>
  <si>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</si>
  <si>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</si>
  <si>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</si>
  <si>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</si>
  <si>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</si>
  <si>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</si>
  <si>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</si>
  <si>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</si>
  <si>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</si>
  <si>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</si>
  <si>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</si>
  <si>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</si>
  <si>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</si>
  <si>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</si>
  <si>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</si>
  <si>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</si>
  <si>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</si>
  <si>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</si>
  <si>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</si>
  <si>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</si>
  <si>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</si>
  <si>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</si>
  <si>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</si>
  <si>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</si>
  <si>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</si>
  <si>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</si>
  <si>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</si>
  <si>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</si>
  <si>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</si>
  <si>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</si>
  <si>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</si>
  <si>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</si>
  <si>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</si>
  <si>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</si>
  <si>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</si>
  <si>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</si>
  <si>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</si>
  <si>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</si>
  <si>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</si>
  <si>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</si>
  <si>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</si>
  <si>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</si>
  <si>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</si>
  <si>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</si>
  <si>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</si>
  <si>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</si>
  <si>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</si>
  <si>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</si>
  <si>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</si>
  <si>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</si>
  <si>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</si>
  <si>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</si>
  <si>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</si>
  <si>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</si>
  <si>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</si>
  <si>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</si>
  <si>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</si>
  <si>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</si>
  <si>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</si>
  <si>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</si>
  <si>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</si>
  <si>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</si>
  <si>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</si>
  <si>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</si>
  <si>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</si>
  <si>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</si>
  <si>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</si>
  <si>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</si>
  <si>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</si>
  <si>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</si>
  <si>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</si>
  <si>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</si>
  <si>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</si>
  <si>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</si>
  <si>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</si>
  <si>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</si>
  <si>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</si>
  <si>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</si>
  <si>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</si>
  <si>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</si>
  <si>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</si>
  <si>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</si>
  <si>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</si>
  <si>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</si>
  <si>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</si>
  <si>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</si>
  <si>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</si>
  <si>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</si>
  <si>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</si>
  <si>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</si>
  <si>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</si>
  <si>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</si>
  <si>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</si>
  <si>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</si>
  <si>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</si>
  <si>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</si>
  <si>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</si>
  <si>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</si>
  <si>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</si>
  <si>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</si>
  <si>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</si>
  <si>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</si>
  <si>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</si>
  <si>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</si>
  <si>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</si>
  <si>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</si>
  <si>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</si>
  <si>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</si>
  <si>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</si>
  <si>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</si>
  <si>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</si>
  <si>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</si>
  <si>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</si>
  <si>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</si>
  <si>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</si>
  <si>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</si>
  <si>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</si>
  <si>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</si>
  <si>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</si>
  <si>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</si>
  <si>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</si>
  <si>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</si>
  <si>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</si>
  <si>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</si>
  <si>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</si>
  <si>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</si>
  <si>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</si>
  <si>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</si>
  <si>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</si>
  <si>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</si>
  <si>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</si>
  <si>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</si>
  <si>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</si>
  <si>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</si>
  <si>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</si>
  <si>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</si>
  <si>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</si>
  <si>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</si>
  <si>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</si>
  <si>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</si>
  <si>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JUZGADO CIVIL DEL CIRCUITO DE MONIQUIRÁ</t>
  </si>
  <si>
    <t>15469310300120240002500</t>
  </si>
  <si>
    <t>AUTOTANQUES DE COLOMBIA SA
ALLIANZ SEGUROS SA</t>
  </si>
  <si>
    <t>28 DE JUNIO DE 2021</t>
  </si>
  <si>
    <t>27 DE JUNIO DE 2023</t>
  </si>
  <si>
    <t>17 DE AGOSTO DE 2024</t>
  </si>
  <si>
    <t>TTR228</t>
  </si>
  <si>
    <t>CLAUDIA PATRICIA PALENCIA MUÑOZ (VÍCTIMA DIRECTA) (07/08/1978) (45 AÑOS)
DANIELA ALEJANDRA LUNA (HIJA DE LA VÍCTIMA) (15/11/1998) (25 AÑOS)
NEIDER ISAAC CAMACO PALENCIA (HIJO DE LA VÍCTIMA) (28/01/1996) (28 AÑOS)</t>
  </si>
  <si>
    <t>42 AÑOS</t>
  </si>
  <si>
    <t>CLAUDIA PATRICIA PALENCIA MUÑOZ</t>
  </si>
  <si>
    <t>Calle 33 C Nº15-04 - SOLEDAD ATLÁNTICO</t>
  </si>
  <si>
    <t>3012342970 Número de la apoderada</t>
  </si>
  <si>
    <t>Palenciaclaudia021@gmail.com</t>
  </si>
  <si>
    <t>SOLTERA</t>
  </si>
  <si>
    <t>7 DE AGOSTO DE 1978</t>
  </si>
  <si>
    <t>N/A</t>
  </si>
  <si>
    <t>VENDEDORA INDEPENDIENTE</t>
  </si>
  <si>
    <t>NO SE RELACIONA IPAT- 1 LESIONADA CONFORME AL REPORTE DE ACCIDENTE DE TRÁNSITO</t>
  </si>
  <si>
    <t>El día 28 de junio de 2021 tuvo lugar un accidente de tránsito en el cual estuvo involucrado el vehículo de placas TTR28, el cual aparentemente se encuentra asegurado con la Compañía. Es. importante mencionar que la señora Palencia Muñóz se encontraba dentro de dicho vehíulo en calidad de ocupante. 
Conforme al reporte de accidente de tránsito emitido por el Departamento de Policía de Boyacá el vehículo asegurado conducido por el señor Alvaro Garavito Caballero se volcó y en virtud de que la señora Claudia Patricia Palencia Muñoz iba como ocupante se generaron lesiones en su integridad. Sin embargo, el señor Garavito no sufrió lesión alguna.
Dentro del expediente no obra Dictamen de PCL ni IPAT.</t>
  </si>
  <si>
    <t>AUTOTANQUES DE COLOMBIA SA</t>
  </si>
  <si>
    <t>900.294.478-2</t>
  </si>
  <si>
    <t>NO SE RELACIONA, SE REQUIERE LA VIGENTE PARA EL DÍA 28 DE JUNIO DE 2021</t>
  </si>
  <si>
    <t>22 DE ABRIL DE 2024</t>
  </si>
  <si>
    <t>19 DE ABRIL DE 2024</t>
  </si>
  <si>
    <t>23 DE MAYO DE 2024</t>
  </si>
  <si>
    <t>APJ32354-103234140</t>
  </si>
  <si>
    <t>022745065 / 341</t>
  </si>
  <si>
    <t>07/12/2020 hasta las 24:00 horas del
04/09/2021.</t>
  </si>
  <si>
    <t>X</t>
  </si>
  <si>
    <t>En el presente caso como liquidación objetiva de las pretensiones se estima un moto total de $14.100.000 discriminado así:
Por concepto de lucro cesante se reconocerá la suma de $1.800.000 a favor de la señora Claudia Patricia Palenque (Víctima Directa) quien conforme a la declaración extrajudicial que obra en el expediente, se encontraba laborando como independiente y sus ingresos ascendían a la suma de $900.000, por lo que fue el monto tenido en cuenta para realizar la liquidación. Ahora bien, también se tuvo en cuenta la incapacidad de 60 días otorgada por Instituto Nacional de Medicina Legal y Ciencias Forenses Unidad Básica de Barranquilla,
Por concepto de daño moral se reconocerá la suma de $9.000.000 conforme a los siguientes parámetros:
-	La suma de $5.000.000 para la señora Claudia Patricia Palenque (Víctima Directa)
-	La suma de $2.000.000 para la señora Daniela Alejandra Luna (Hija De La Víctima) 
-	La suma de $2.000.000 para el señor Neider Isaac Camaco Palencia (Hijo De La Víctima)
Las anteriores sumas económicas se liquidaron teniendo en cuenta los criterios jurisprudenciales fijados por la Corte Suprema de Justicia en Sentencia del 05/05/1999, MP: Jorge Antonio Castillo, Expediente No. 4978, en donde se estableció que se reconocerá en caso de lesiones (secuelas permanentes) sufridas cuando el bus en que iba como pasajero, se golpeó fuertemente en la parte trasera al tomar una curva y en el mismo sentido se realizó la estimación proporcional del reconocimiento del perjuicio a sus hijos.
Por concepto de daño a la vida en relación se reconocerá la suma de $5.000.000 para la señora Claudia Patricia Palenque (Víctima Directa) en concordancia con lo pronunciado por la Corte Suprema de Justicia en Sentencia del 05/05/1999, MP: Jorge Antonio Castillo, Expediente No. 4978.
Por concepto de deducible se descontará el monto de $1.700.000 conforme a lo estipulado por las partes y lo cual se encuentra consignado en la carátula de la póliza.</t>
  </si>
  <si>
    <t xml:space="preserve">Frente a la responsabilidad civil del asegurado:
1. EXCLUSIÓN DE LA RESPONSABILIDAD DE LOS DEMANDADOS POR CONFIGURARSE CAUSA EXTRAÑA
2. INEXISTENCIA DE RESPONSABILIDAD A CARGO DE LOS DEMANDADOS POR LA FALTA DE ACREDITACIÓN DEL NEXO CAUSAL
3. TASACIÓN EXORBITANTE DEL PERJUICIO - LOS PERJUICIOS MORALES SOLICITADOS DESCONOCEN LOS LÍMITES JURISPRUDENCIALES ESTABLECIDOS POR EL MÁXIMO ÓRGANO DE LA JURISDICCIÓN ORDINARIA.
4. IMPROCEDENCIA DEL RECONOCIMIENTO DEL DAÑO A LA VIDA EN RELACIÓN.
5. IMPROCEDENCIA DEL RECONOCIMIENTO DE LOS PERJUICIOS PATRIMONIALES SOLICITADOS – LUCRO CESANTE
6. GENÉRICA O INNOMINADA
Frente a la Aseguradora:
1. FALTA DE COBERTURA MATERIAL DE LA POLIZA NÚMERO 022745065 / 341
2. FALTA DE COBERTURA MATERIAL POR UN RIESGO EXPRESAMENTE EXCLUIDO
3. INEXISTENCIA DE OBLIGACIÓN INDEMNIZATORIA, POR CUANTO NO SE HA REALIZADO EL RIESGO ASEGURADO EN LA PÓLIZA NO. 022745065 / 341
4. RIESGOS EXPRESAMENTE EXCLUIDOS EN LA PÓLIZA DE SEGURO NO. 022745065 / 341
5. CARÁCTER MERAMENTE INDEMNIZATORIO QUE REVISTEN LOS CONTRATOS DE SEGUROS.
6. SUJECIÓN A LAS CONDICIONES PARTICULARES Y GENERALES DEL CONTRATO DE SEGURO EN LA QUE SE IDENTIFICA LA PÓLIZA, EL CLAUSULADO Y LOS AMPAROS
7. EN CUALQUIER CASO, DE NINGUNA FORMA SE PODRÁ EXCEDER EL LÍMITE DEL VALOR ASEGURADO
8. PRESCRIPCIÓN DE LA ACCIÓN DERIVADA DEL CONTRATO DE SEGURO
9. DISPONIBILIDAD DEL VALOR ASEGURADO
19. GENÉRICA O INNOMINADA
</t>
  </si>
  <si>
    <t>La contingencia se califica como REMOTA toda vez que la póliza No. 022745065 / 341 no presta cobertura material.
Lo primero que debe tomarse en consideración es que, la póliza No. 022745065 / 341 cuyo cuyo tomador es AUTOTANQUES DE COLOMBIA SAS presta cobertura temporal de conformidad con los hechos y pretensiones expuestos en el libelo de la demanda, puesto que, el accidente de tránsito ocurrido el día 28 de junio de 2021 se encuentra dentro de la vigencia de la Póliza de Seguro, comprendida desde el día 07 de diciembre de 2020 hasta el 04 de septiembre de 2021. Sin embargo la póliza No. 022745065 / 341 no presta cobertura material toda vez que se encontraría configurada la causal de exclusión  No. 12 contenido en el acápite de exclusiones para el amparo de responsabilidad civil extracontractual,  en la que se indica que el seguro no cubre cuando se presenten “Lesiones o muerte a ocupantes del vehículo asegurado” lo cual acaece en el caso en concreto, pues la señora Claudia Patricia Palenque se encontraba en el vehículo asegurado. Razón por la cual, se califica la contingencia como Remota.
Frente a la responsabilidad del asegurado, deberá tenerse en cuenta que existen elementos probatorios  que acreditan que hubo responsabilidad del conductor del vehículo asegurado en la ocurrencia del accidente de tránsito, pues en el Informe Policial de Accidente de Tránsito se codificó la hipótesis probable número 157 que corresponde a “Falta de precaución al tomar la curva con vehículo cargado”, por lo que a causa de la impericia del conductor el camión se volcó y en el mismo sentido fue plasmado por el abogado que acudió al lugar de los hechos y diligenció el formato de sitio.
Lo anterior, sin perjuicio del carácter contingente del proceso.</t>
  </si>
  <si>
    <t xml:space="preserve">OK </t>
  </si>
  <si>
    <t>PROCEDER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</si>
</sst>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quot;$&quot;#,##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15" fontId="0" fillId="7" borderId="1" xfId="0" applyNumberFormat="1" applyFill="1" applyBorder="1" applyAlignment="1">
      <alignment vertical="top" wrapText="1"/>
    </xf>
    <xf numFmtId="0" fontId="7" fillId="0" borderId="1" xfId="4" applyBorder="1" applyAlignment="1">
      <alignment vertical="top" wrapText="1"/>
    </xf>
    <xf numFmtId="0" fontId="7" fillId="0" borderId="1" xfId="3" applyBorder="1" applyAlignment="1">
      <alignment vertical="top" wrapText="1"/>
    </xf>
    <xf numFmtId="0" fontId="0" fillId="0" borderId="1" xfId="0" applyBorder="1" applyAlignment="1">
      <alignment vertical="top"/>
    </xf>
    <xf numFmtId="14" fontId="0" fillId="0" borderId="1" xfId="0" applyNumberFormat="1" applyBorder="1" applyAlignment="1">
      <alignment vertical="top"/>
    </xf>
    <xf numFmtId="14" fontId="0" fillId="7" borderId="2" xfId="0" applyNumberFormat="1" applyFill="1" applyBorder="1" applyAlignment="1">
      <alignment vertical="top"/>
    </xf>
    <xf numFmtId="0" fontId="0" fillId="7" borderId="3" xfId="0" applyFill="1" applyBorder="1" applyAlignment="1">
      <alignment vertical="top"/>
    </xf>
    <xf numFmtId="0" fontId="3" fillId="2" borderId="6" xfId="0" applyFont="1" applyFill="1" applyBorder="1" applyAlignment="1">
      <alignment vertical="top"/>
    </xf>
    <xf numFmtId="0" fontId="0" fillId="0" borderId="2" xfId="0" applyBorder="1" applyAlignment="1">
      <alignment vertical="top"/>
    </xf>
    <xf numFmtId="0" fontId="0" fillId="0" borderId="3" xfId="0" applyBorder="1" applyAlignment="1">
      <alignment vertical="top"/>
    </xf>
    <xf numFmtId="164" fontId="0" fillId="0" borderId="1" xfId="0" applyNumberFormat="1" applyBorder="1" applyAlignment="1">
      <alignment vertical="top" wrapText="1"/>
    </xf>
    <xf numFmtId="49" fontId="0" fillId="0" borderId="2" xfId="0" quotePrefix="1" applyNumberFormat="1" applyBorder="1" applyAlignment="1">
      <alignment vertical="top"/>
    </xf>
    <xf numFmtId="49" fontId="0" fillId="0" borderId="3" xfId="0" applyNumberFormat="1" applyBorder="1" applyAlignment="1">
      <alignment vertical="top"/>
    </xf>
    <xf numFmtId="0" fontId="0" fillId="0" borderId="2" xfId="0" applyBorder="1" applyAlignment="1">
      <alignment vertical="top" wrapText="1"/>
    </xf>
    <xf numFmtId="0" fontId="2" fillId="7" borderId="1" xfId="0" applyFont="1" applyFill="1" applyBorder="1" applyAlignment="1">
      <alignment vertical="top" wrapText="1"/>
    </xf>
    <xf numFmtId="0" fontId="3" fillId="2" borderId="4" xfId="0" applyFont="1" applyFill="1" applyBorder="1" applyAlignment="1">
      <alignment horizontal="center"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3</xdr:col>
      <xdr:colOff>0</xdr:colOff>
      <xdr:row>88</xdr:row>
      <xdr:rowOff>58168</xdr:rowOff>
    </xdr:to>
    <xdr:pic>
      <xdr:nvPicPr>
        <xdr:cNvPr id="2" name="Imagen 1">
          <a:extLst>
            <a:ext uri="{FF2B5EF4-FFF2-40B4-BE49-F238E27FC236}">
              <a16:creationId xmlns:a16="http://schemas.microsoft.com/office/drawing/2014/main" id="{45332650-B715-630C-B717-6FE63922BACA}"/>
            </a:ext>
          </a:extLst>
        </xdr:cNvPr>
        <xdr:cNvPicPr>
          <a:picLocks noChangeAspect="1"/>
        </xdr:cNvPicPr>
      </xdr:nvPicPr>
      <xdr:blipFill>
        <a:blip xmlns:r="http://schemas.openxmlformats.org/officeDocument/2006/relationships" r:embed="rId1"/>
        <a:stretch>
          <a:fillRect/>
        </a:stretch>
      </xdr:blipFill>
      <xdr:spPr>
        <a:xfrm>
          <a:off x="0" y="9582150"/>
          <a:ext cx="11430000" cy="72971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alenciaclaudia021@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94" zoomScaleNormal="145" workbookViewId="0">
      <selection activeCell="A5" sqref="A5"/>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51" t="s">
        <v>0</v>
      </c>
      <c r="B1" s="51"/>
      <c r="C1" s="51"/>
    </row>
    <row r="2" spans="1:3" x14ac:dyDescent="0.25">
      <c r="A2" s="5" t="s">
        <v>1</v>
      </c>
      <c r="B2" s="55" t="s">
        <v>158</v>
      </c>
      <c r="C2" s="56"/>
    </row>
    <row r="3" spans="1:3" x14ac:dyDescent="0.25">
      <c r="A3" s="5" t="s">
        <v>2</v>
      </c>
      <c r="B3" s="52" t="s">
        <v>157</v>
      </c>
      <c r="C3" s="53"/>
    </row>
    <row r="4" spans="1:3" ht="30.95" customHeight="1" x14ac:dyDescent="0.25">
      <c r="A4" s="5" t="s">
        <v>3</v>
      </c>
      <c r="B4" s="57" t="s">
        <v>159</v>
      </c>
      <c r="C4" s="53"/>
    </row>
    <row r="5" spans="1:3" ht="51" customHeight="1" x14ac:dyDescent="0.25">
      <c r="A5" s="5" t="s">
        <v>4</v>
      </c>
      <c r="B5" s="57" t="s">
        <v>164</v>
      </c>
      <c r="C5" s="53"/>
    </row>
    <row r="6" spans="1:3" x14ac:dyDescent="0.25">
      <c r="A6" s="5" t="s">
        <v>5</v>
      </c>
      <c r="B6" s="47" t="s">
        <v>126</v>
      </c>
      <c r="C6" s="47"/>
    </row>
    <row r="7" spans="1:3" x14ac:dyDescent="0.25">
      <c r="A7" s="27" t="s">
        <v>6</v>
      </c>
      <c r="B7" s="52" t="s">
        <v>116</v>
      </c>
      <c r="C7" s="53"/>
    </row>
    <row r="8" spans="1:3" ht="23.1" customHeight="1" x14ac:dyDescent="0.25">
      <c r="A8" s="28" t="s">
        <v>7</v>
      </c>
      <c r="B8" s="47" t="s">
        <v>166</v>
      </c>
      <c r="C8" s="47"/>
    </row>
    <row r="9" spans="1:3" x14ac:dyDescent="0.25">
      <c r="A9" s="28" t="s">
        <v>8</v>
      </c>
      <c r="B9" s="47">
        <v>68295621</v>
      </c>
      <c r="C9" s="47"/>
    </row>
    <row r="10" spans="1:3" x14ac:dyDescent="0.25">
      <c r="A10" s="28" t="s">
        <v>9</v>
      </c>
      <c r="B10" s="11" t="s">
        <v>167</v>
      </c>
      <c r="C10" s="11"/>
    </row>
    <row r="11" spans="1:3" ht="30" customHeight="1" x14ac:dyDescent="0.25">
      <c r="A11" s="29" t="s">
        <v>10</v>
      </c>
      <c r="B11" s="11" t="s">
        <v>168</v>
      </c>
      <c r="C11" s="11"/>
    </row>
    <row r="12" spans="1:3" ht="30" customHeight="1" x14ac:dyDescent="0.25">
      <c r="A12" s="5" t="s">
        <v>11</v>
      </c>
      <c r="B12" s="45" t="s">
        <v>169</v>
      </c>
      <c r="C12" s="46"/>
    </row>
    <row r="13" spans="1:3" x14ac:dyDescent="0.25">
      <c r="A13" s="5" t="s">
        <v>12</v>
      </c>
      <c r="B13" s="47" t="s">
        <v>170</v>
      </c>
      <c r="C13" s="47"/>
    </row>
    <row r="14" spans="1:3" x14ac:dyDescent="0.25">
      <c r="A14" s="5" t="s">
        <v>13</v>
      </c>
      <c r="B14" s="48" t="s">
        <v>171</v>
      </c>
      <c r="C14" s="47"/>
    </row>
    <row r="15" spans="1:3" x14ac:dyDescent="0.25">
      <c r="A15" s="5" t="s">
        <v>14</v>
      </c>
      <c r="B15" s="48" t="s">
        <v>165</v>
      </c>
      <c r="C15" s="47"/>
    </row>
    <row r="16" spans="1:3" x14ac:dyDescent="0.25">
      <c r="A16" s="5" t="s">
        <v>15</v>
      </c>
      <c r="B16" s="47" t="s">
        <v>172</v>
      </c>
      <c r="C16" s="47"/>
    </row>
    <row r="17" spans="1:3" ht="15" customHeight="1" x14ac:dyDescent="0.25">
      <c r="A17" s="5" t="s">
        <v>16</v>
      </c>
      <c r="B17" s="11" t="s">
        <v>132</v>
      </c>
      <c r="C17" s="11"/>
    </row>
    <row r="18" spans="1:3" x14ac:dyDescent="0.25">
      <c r="A18" s="5" t="s">
        <v>17</v>
      </c>
      <c r="B18" s="54" t="s">
        <v>173</v>
      </c>
      <c r="C18" s="54"/>
    </row>
    <row r="19" spans="1:3" ht="18.75" customHeight="1" x14ac:dyDescent="0.25">
      <c r="A19" s="5" t="s">
        <v>18</v>
      </c>
      <c r="B19" s="54">
        <v>900000</v>
      </c>
      <c r="C19" s="54"/>
    </row>
    <row r="20" spans="1:3" ht="15" customHeight="1" x14ac:dyDescent="0.25">
      <c r="A20" s="5" t="s">
        <v>19</v>
      </c>
      <c r="B20" s="47" t="s">
        <v>174</v>
      </c>
      <c r="C20" s="47"/>
    </row>
    <row r="21" spans="1:3" ht="17.25" customHeight="1" x14ac:dyDescent="0.25">
      <c r="A21" s="5" t="s">
        <v>20</v>
      </c>
      <c r="B21" s="11" t="s">
        <v>143</v>
      </c>
      <c r="C21" s="11"/>
    </row>
    <row r="22" spans="1:3" x14ac:dyDescent="0.25">
      <c r="A22" s="28" t="s">
        <v>21</v>
      </c>
      <c r="B22" s="14" t="s">
        <v>160</v>
      </c>
      <c r="C22" s="14"/>
    </row>
    <row r="23" spans="1:3" x14ac:dyDescent="0.25">
      <c r="A23" s="28" t="s">
        <v>22</v>
      </c>
      <c r="B23" s="44" t="s">
        <v>161</v>
      </c>
      <c r="C23" s="14"/>
    </row>
    <row r="24" spans="1:3" x14ac:dyDescent="0.25">
      <c r="A24" s="28" t="s">
        <v>23</v>
      </c>
      <c r="B24" s="44" t="s">
        <v>162</v>
      </c>
      <c r="C24" s="14"/>
    </row>
    <row r="25" spans="1:3" ht="15" customHeight="1" x14ac:dyDescent="0.25">
      <c r="A25" s="58" t="s">
        <v>24</v>
      </c>
      <c r="B25" s="14" t="s">
        <v>175</v>
      </c>
      <c r="C25" s="15"/>
    </row>
    <row r="26" spans="1:3" x14ac:dyDescent="0.25">
      <c r="A26" s="58"/>
      <c r="B26" s="15"/>
      <c r="C26" s="15"/>
    </row>
    <row r="27" spans="1:3" ht="114" customHeight="1" x14ac:dyDescent="0.25">
      <c r="A27" s="58"/>
      <c r="B27" s="15"/>
      <c r="C27" s="15"/>
    </row>
    <row r="28" spans="1:3" x14ac:dyDescent="0.25">
      <c r="A28" s="28" t="s">
        <v>25</v>
      </c>
      <c r="B28" s="15" t="s">
        <v>176</v>
      </c>
      <c r="C28" s="15"/>
    </row>
    <row r="29" spans="1:3" x14ac:dyDescent="0.25">
      <c r="A29" s="28" t="s">
        <v>26</v>
      </c>
      <c r="B29" s="15" t="s">
        <v>177</v>
      </c>
      <c r="C29" s="15"/>
    </row>
    <row r="30" spans="1:3" x14ac:dyDescent="0.25">
      <c r="A30" s="28" t="s">
        <v>27</v>
      </c>
      <c r="B30" s="15" t="s">
        <v>163</v>
      </c>
      <c r="C30" s="15"/>
    </row>
    <row r="31" spans="1:3" ht="15" customHeight="1" x14ac:dyDescent="0.25">
      <c r="A31" s="28" t="s">
        <v>28</v>
      </c>
      <c r="B31" s="15" t="s">
        <v>178</v>
      </c>
      <c r="C31" s="15"/>
    </row>
    <row r="32" spans="1:3" x14ac:dyDescent="0.25">
      <c r="A32" s="28" t="s">
        <v>29</v>
      </c>
      <c r="B32" s="49" t="s">
        <v>179</v>
      </c>
      <c r="C32" s="50"/>
    </row>
    <row r="33" spans="1:3" x14ac:dyDescent="0.25">
      <c r="A33" s="5" t="s">
        <v>30</v>
      </c>
      <c r="B33" s="48" t="s">
        <v>180</v>
      </c>
      <c r="C33" s="48"/>
    </row>
    <row r="34" spans="1:3" ht="45" x14ac:dyDescent="0.25">
      <c r="A34" s="5" t="s">
        <v>31</v>
      </c>
      <c r="B34" s="48" t="s">
        <v>181</v>
      </c>
      <c r="C34" s="47"/>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hyperlinks>
    <hyperlink ref="B12" r:id="rId1" xr:uid="{6379D45C-8856-F34B-8088-3E8CD40C3B02}"/>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6" zoomScaleNormal="100" workbookViewId="0">
      <selection activeCell="C31" sqref="C31"/>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59" t="s">
        <v>32</v>
      </c>
      <c r="B1" s="59"/>
      <c r="C1" s="59"/>
    </row>
    <row r="2" spans="1:3" ht="15.75" customHeight="1" x14ac:dyDescent="0.25">
      <c r="A2" s="20" t="s">
        <v>33</v>
      </c>
      <c r="B2" s="64" t="s">
        <v>182</v>
      </c>
      <c r="C2" s="65"/>
    </row>
    <row r="3" spans="1:3" s="2" customFormat="1" x14ac:dyDescent="0.25">
      <c r="A3" s="5" t="s">
        <v>1</v>
      </c>
      <c r="B3" s="60" t="str">
        <f>'AUTOS  NOTA 322'!B2:C2</f>
        <v>15469310300120240002500</v>
      </c>
      <c r="C3" s="60"/>
    </row>
    <row r="4" spans="1:3" s="2" customFormat="1" x14ac:dyDescent="0.25">
      <c r="A4" s="5" t="s">
        <v>2</v>
      </c>
      <c r="B4" s="60" t="str">
        <f>'AUTOS  NOTA 322'!B3:C3</f>
        <v>JUZGADO CIVIL DEL CIRCUITO DE MONIQUIRÁ</v>
      </c>
      <c r="C4" s="60"/>
    </row>
    <row r="5" spans="1:3" s="2" customFormat="1" x14ac:dyDescent="0.25">
      <c r="A5" s="5" t="s">
        <v>3</v>
      </c>
      <c r="B5" s="60" t="str">
        <f>'AUTOS  NOTA 322'!B4:C4</f>
        <v>AUTOTANQUES DE COLOMBIA SA
ALLIANZ SEGUROS SA</v>
      </c>
      <c r="C5" s="60"/>
    </row>
    <row r="6" spans="1:3" s="2" customFormat="1" x14ac:dyDescent="0.25">
      <c r="A6" s="5" t="s">
        <v>4</v>
      </c>
      <c r="B6" s="60" t="str">
        <f>'AUTOS  NOTA 322'!B5:C5</f>
        <v>CLAUDIA PATRICIA PALENCIA MUÑOZ (VÍCTIMA DIRECTA) (07/08/1978) (45 AÑOS)
DANIELA ALEJANDRA LUNA (HIJA DE LA VÍCTIMA) (15/11/1998) (25 AÑOS)
NEIDER ISAAC CAMACO PALENCIA (HIJO DE LA VÍCTIMA) (28/01/1996) (28 AÑOS)</v>
      </c>
      <c r="C6" s="60"/>
    </row>
    <row r="7" spans="1:3" s="2" customFormat="1" x14ac:dyDescent="0.25">
      <c r="A7" s="5" t="s">
        <v>5</v>
      </c>
      <c r="B7" s="60" t="str">
        <f>'AUTOS  NOTA 322'!B6:C6</f>
        <v>DEMANDA DIRECTA</v>
      </c>
      <c r="C7" s="60"/>
    </row>
    <row r="8" spans="1:3" s="2" customFormat="1" x14ac:dyDescent="0.25">
      <c r="A8" s="31" t="s">
        <v>34</v>
      </c>
      <c r="B8" s="60" t="str">
        <f>'AUTOS  NOTA 322'!B7:C8</f>
        <v>CLAUDIA PATRICIA PALENCIA MUÑOZ</v>
      </c>
      <c r="C8" s="60"/>
    </row>
    <row r="9" spans="1:3" x14ac:dyDescent="0.25">
      <c r="A9" s="20" t="s">
        <v>35</v>
      </c>
      <c r="B9" s="60" t="s">
        <v>183</v>
      </c>
      <c r="C9" s="60"/>
    </row>
    <row r="10" spans="1:3" x14ac:dyDescent="0.25">
      <c r="A10" s="20" t="s">
        <v>36</v>
      </c>
      <c r="B10" s="60" t="s">
        <v>116</v>
      </c>
      <c r="C10" s="60"/>
    </row>
    <row r="11" spans="1:3" x14ac:dyDescent="0.25">
      <c r="A11" s="20" t="s">
        <v>38</v>
      </c>
      <c r="B11" s="78">
        <v>4000000000</v>
      </c>
      <c r="C11" s="79"/>
    </row>
    <row r="12" spans="1:3" x14ac:dyDescent="0.25">
      <c r="A12" s="20" t="s">
        <v>39</v>
      </c>
      <c r="B12" s="78">
        <v>1700000</v>
      </c>
      <c r="C12" s="79"/>
    </row>
    <row r="13" spans="1:3" x14ac:dyDescent="0.25">
      <c r="A13" s="20" t="s">
        <v>40</v>
      </c>
      <c r="B13" s="61"/>
      <c r="C13" s="62"/>
    </row>
    <row r="14" spans="1:3" x14ac:dyDescent="0.25">
      <c r="A14" s="20" t="s">
        <v>41</v>
      </c>
      <c r="B14" s="63" t="s">
        <v>184</v>
      </c>
      <c r="C14" s="60"/>
    </row>
    <row r="15" spans="1:3" x14ac:dyDescent="0.25">
      <c r="A15" s="20" t="s">
        <v>42</v>
      </c>
      <c r="B15" s="60" t="s">
        <v>112</v>
      </c>
      <c r="C15" s="60"/>
    </row>
    <row r="16" spans="1:3" x14ac:dyDescent="0.25">
      <c r="A16" s="20" t="s">
        <v>43</v>
      </c>
      <c r="B16" s="60" t="s">
        <v>112</v>
      </c>
      <c r="C16" s="60"/>
    </row>
    <row r="17" spans="1:3" x14ac:dyDescent="0.25">
      <c r="A17" s="80" t="s">
        <v>44</v>
      </c>
      <c r="B17" s="60" t="s">
        <v>135</v>
      </c>
      <c r="C17" s="60"/>
    </row>
    <row r="18" spans="1:3" x14ac:dyDescent="0.25">
      <c r="A18" s="81"/>
      <c r="B18" s="10" t="s">
        <v>45</v>
      </c>
      <c r="C18" s="10" t="s">
        <v>46</v>
      </c>
    </row>
    <row r="19" spans="1:3" x14ac:dyDescent="0.25">
      <c r="A19" s="81"/>
      <c r="B19" s="6" t="s">
        <v>47</v>
      </c>
      <c r="C19" s="6"/>
    </row>
    <row r="20" spans="1:3" x14ac:dyDescent="0.25">
      <c r="A20" s="81"/>
      <c r="B20" s="6"/>
      <c r="C20" s="6"/>
    </row>
    <row r="21" spans="1:3" x14ac:dyDescent="0.25">
      <c r="A21" s="82"/>
      <c r="B21" s="6"/>
      <c r="C21" s="6"/>
    </row>
    <row r="22" spans="1:3" x14ac:dyDescent="0.25">
      <c r="A22" s="20" t="s">
        <v>48</v>
      </c>
      <c r="B22" s="60" t="s">
        <v>119</v>
      </c>
      <c r="C22" s="60"/>
    </row>
    <row r="23" spans="1:3" x14ac:dyDescent="0.25">
      <c r="A23" s="20" t="s">
        <v>49</v>
      </c>
      <c r="B23" s="64" t="s">
        <v>119</v>
      </c>
      <c r="C23" s="65"/>
    </row>
    <row r="24" spans="1:3" x14ac:dyDescent="0.25">
      <c r="A24" s="20" t="s">
        <v>50</v>
      </c>
      <c r="B24" s="60" t="s">
        <v>122</v>
      </c>
      <c r="C24" s="60"/>
    </row>
    <row r="25" spans="1:3" x14ac:dyDescent="0.25">
      <c r="A25" s="20" t="s">
        <v>51</v>
      </c>
      <c r="B25" s="60" t="s">
        <v>119</v>
      </c>
      <c r="C25" s="60"/>
    </row>
    <row r="26" spans="1:3" x14ac:dyDescent="0.25">
      <c r="A26" s="20" t="s">
        <v>52</v>
      </c>
      <c r="B26" s="60" t="s">
        <v>119</v>
      </c>
      <c r="C26" s="60"/>
    </row>
    <row r="27" spans="1:3" x14ac:dyDescent="0.25">
      <c r="A27" s="19" t="s">
        <v>53</v>
      </c>
      <c r="B27" s="60" t="s">
        <v>119</v>
      </c>
      <c r="C27" s="60"/>
    </row>
    <row r="28" spans="1:3" x14ac:dyDescent="0.25">
      <c r="A28" s="66" t="s">
        <v>54</v>
      </c>
      <c r="B28" s="66"/>
      <c r="C28" s="66"/>
    </row>
    <row r="29" spans="1:3" x14ac:dyDescent="0.25">
      <c r="A29" s="76" t="s">
        <v>55</v>
      </c>
      <c r="B29" s="77"/>
      <c r="C29" s="11" t="s">
        <v>185</v>
      </c>
    </row>
    <row r="30" spans="1:3" x14ac:dyDescent="0.25">
      <c r="A30" s="76" t="s">
        <v>56</v>
      </c>
      <c r="B30" s="77"/>
      <c r="C30" s="11" t="s">
        <v>185</v>
      </c>
    </row>
    <row r="31" spans="1:3" x14ac:dyDescent="0.25">
      <c r="A31" s="76" t="s">
        <v>57</v>
      </c>
      <c r="B31" s="77"/>
      <c r="C31" s="12" t="s">
        <v>185</v>
      </c>
    </row>
    <row r="32" spans="1:3" x14ac:dyDescent="0.25">
      <c r="A32" s="76" t="s">
        <v>58</v>
      </c>
      <c r="B32" s="77"/>
      <c r="C32" s="11"/>
    </row>
    <row r="33" spans="1:3" x14ac:dyDescent="0.25">
      <c r="A33" s="76" t="s">
        <v>59</v>
      </c>
      <c r="B33" s="77"/>
      <c r="C33" s="11"/>
    </row>
    <row r="34" spans="1:3" x14ac:dyDescent="0.25">
      <c r="A34" s="76" t="s">
        <v>60</v>
      </c>
      <c r="B34" s="77"/>
      <c r="C34" s="13"/>
    </row>
    <row r="35" spans="1:3" x14ac:dyDescent="0.25">
      <c r="A35" s="67" t="s">
        <v>61</v>
      </c>
      <c r="B35" s="68"/>
      <c r="C35" s="14"/>
    </row>
    <row r="36" spans="1:3" x14ac:dyDescent="0.25">
      <c r="A36" s="67" t="s">
        <v>62</v>
      </c>
      <c r="B36" s="68"/>
      <c r="C36" s="15"/>
    </row>
    <row r="37" spans="1:3" x14ac:dyDescent="0.25">
      <c r="A37" s="69" t="s">
        <v>63</v>
      </c>
      <c r="B37" s="70"/>
      <c r="C37" s="15"/>
    </row>
    <row r="38" spans="1:3" x14ac:dyDescent="0.25">
      <c r="A38" s="71"/>
      <c r="B38" s="72"/>
      <c r="C38" s="15"/>
    </row>
    <row r="39" spans="1:3" x14ac:dyDescent="0.25">
      <c r="A39" s="73"/>
      <c r="B39" s="74"/>
      <c r="C39" s="15"/>
    </row>
    <row r="40" spans="1:3" x14ac:dyDescent="0.25">
      <c r="A40" s="75" t="s">
        <v>64</v>
      </c>
      <c r="B40" s="75"/>
      <c r="C40" s="75"/>
    </row>
    <row r="41" spans="1:3" x14ac:dyDescent="0.25">
      <c r="A41" s="17" t="s">
        <v>65</v>
      </c>
      <c r="B41" s="18"/>
      <c r="C41" s="15"/>
    </row>
    <row r="42" spans="1:3" x14ac:dyDescent="0.25">
      <c r="A42" s="67" t="s">
        <v>66</v>
      </c>
      <c r="B42" s="68"/>
      <c r="C42" s="15"/>
    </row>
    <row r="43" spans="1:3" x14ac:dyDescent="0.25">
      <c r="A43" s="67" t="s">
        <v>67</v>
      </c>
      <c r="B43" s="68"/>
      <c r="C43" s="15"/>
    </row>
    <row r="44" spans="1:3" x14ac:dyDescent="0.25">
      <c r="A44" s="17" t="s">
        <v>68</v>
      </c>
      <c r="B44" s="18"/>
      <c r="C44" s="15"/>
    </row>
    <row r="45" spans="1:3" x14ac:dyDescent="0.25">
      <c r="A45" s="17" t="s">
        <v>69</v>
      </c>
      <c r="B45" s="18"/>
      <c r="C45" s="15"/>
    </row>
    <row r="46" spans="1:3" x14ac:dyDescent="0.25">
      <c r="A46" s="67" t="s">
        <v>70</v>
      </c>
      <c r="B46" s="68"/>
      <c r="C46" s="15"/>
    </row>
    <row r="47" spans="1:3" x14ac:dyDescent="0.25">
      <c r="A47" s="17" t="s">
        <v>71</v>
      </c>
      <c r="B47" s="16"/>
      <c r="C47" s="15"/>
    </row>
    <row r="48" spans="1:3" x14ac:dyDescent="0.25">
      <c r="A48" s="67" t="s">
        <v>72</v>
      </c>
      <c r="B48" s="68"/>
      <c r="C48" s="15"/>
    </row>
    <row r="49" spans="1:3" x14ac:dyDescent="0.25">
      <c r="A49" s="67" t="s">
        <v>73</v>
      </c>
      <c r="B49" s="68"/>
      <c r="C49" s="15"/>
    </row>
    <row r="50" spans="1:3" x14ac:dyDescent="0.25">
      <c r="A50" s="67" t="s">
        <v>63</v>
      </c>
      <c r="B50" s="68"/>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B44" sqref="B44:C44"/>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59" t="s">
        <v>74</v>
      </c>
      <c r="B1" s="59"/>
      <c r="C1" s="59"/>
    </row>
    <row r="2" spans="1:9" ht="15" customHeight="1" x14ac:dyDescent="0.25">
      <c r="A2" s="35" t="s">
        <v>33</v>
      </c>
      <c r="B2" s="87" t="str">
        <f>'AUTOS NOTA 321'!B2:C2</f>
        <v>APJ32354-103234140</v>
      </c>
      <c r="C2" s="88"/>
    </row>
    <row r="3" spans="1:9" x14ac:dyDescent="0.25">
      <c r="A3" s="36" t="s">
        <v>1</v>
      </c>
      <c r="B3" s="91" t="str">
        <f>'AUTOS  NOTA 322'!B2:C2</f>
        <v>15469310300120240002500</v>
      </c>
      <c r="C3" s="91"/>
    </row>
    <row r="4" spans="1:9" x14ac:dyDescent="0.25">
      <c r="A4" s="36" t="s">
        <v>2</v>
      </c>
      <c r="B4" s="91" t="str">
        <f>'AUTOS  NOTA 322'!B3:C3</f>
        <v>JUZGADO CIVIL DEL CIRCUITO DE MONIQUIRÁ</v>
      </c>
      <c r="C4" s="91"/>
    </row>
    <row r="5" spans="1:9" x14ac:dyDescent="0.25">
      <c r="A5" s="36" t="s">
        <v>3</v>
      </c>
      <c r="B5" s="91" t="str">
        <f>'AUTOS  NOTA 322'!B4:C4</f>
        <v>AUTOTANQUES DE COLOMBIA SA
ALLIANZ SEGUROS SA</v>
      </c>
      <c r="C5" s="91"/>
    </row>
    <row r="6" spans="1:9" ht="15" customHeight="1" x14ac:dyDescent="0.25">
      <c r="A6" s="36" t="s">
        <v>4</v>
      </c>
      <c r="B6" s="91" t="str">
        <f>'AUTOS  NOTA 322'!B5:C5</f>
        <v>CLAUDIA PATRICIA PALENCIA MUÑOZ (VÍCTIMA DIRECTA) (07/08/1978) (45 AÑOS)
DANIELA ALEJANDRA LUNA (HIJA DE LA VÍCTIMA) (15/11/1998) (25 AÑOS)
NEIDER ISAAC CAMACO PALENCIA (HIJO DE LA VÍCTIMA) (28/01/1996) (28 AÑOS)</v>
      </c>
      <c r="C6" s="91"/>
    </row>
    <row r="7" spans="1:9" x14ac:dyDescent="0.25">
      <c r="A7" s="36" t="s">
        <v>5</v>
      </c>
      <c r="B7" s="91" t="str">
        <f>'AUTOS  NOTA 322'!B6:C6</f>
        <v>DEMANDA DIRECTA</v>
      </c>
      <c r="C7" s="91"/>
    </row>
    <row r="8" spans="1:9" x14ac:dyDescent="0.25">
      <c r="A8" s="38" t="s">
        <v>34</v>
      </c>
      <c r="B8" s="91" t="str">
        <f>'AUTOS  NOTA 322'!B7:C8</f>
        <v>CLAUDIA PATRICIA PALENCIA MUÑOZ</v>
      </c>
      <c r="C8" s="91"/>
    </row>
    <row r="9" spans="1:9" ht="30" x14ac:dyDescent="0.25">
      <c r="A9" s="36" t="s">
        <v>75</v>
      </c>
      <c r="B9" s="85">
        <f>SUM(C11,C12,C14,C15,C17)</f>
        <v>321817052</v>
      </c>
      <c r="C9" s="86"/>
    </row>
    <row r="10" spans="1:9" x14ac:dyDescent="0.25">
      <c r="A10" s="92" t="s">
        <v>76</v>
      </c>
      <c r="B10" s="89" t="s">
        <v>77</v>
      </c>
      <c r="C10" s="90"/>
    </row>
    <row r="11" spans="1:9" x14ac:dyDescent="0.25">
      <c r="A11" s="92"/>
      <c r="B11" s="37" t="s">
        <v>78</v>
      </c>
      <c r="C11" s="32">
        <v>1817052</v>
      </c>
    </row>
    <row r="12" spans="1:9" x14ac:dyDescent="0.25">
      <c r="A12" s="92"/>
      <c r="B12" s="37" t="s">
        <v>79</v>
      </c>
      <c r="C12" s="32"/>
    </row>
    <row r="13" spans="1:9" x14ac:dyDescent="0.25">
      <c r="A13" s="92"/>
      <c r="B13" s="89"/>
      <c r="C13" s="90"/>
    </row>
    <row r="14" spans="1:9" x14ac:dyDescent="0.25">
      <c r="A14" s="92"/>
      <c r="B14" s="37" t="s">
        <v>80</v>
      </c>
      <c r="C14" s="40">
        <v>180000000</v>
      </c>
    </row>
    <row r="15" spans="1:9" x14ac:dyDescent="0.25">
      <c r="A15" s="92"/>
      <c r="B15" s="37" t="s">
        <v>81</v>
      </c>
      <c r="C15" s="40">
        <v>140000000</v>
      </c>
      <c r="E15" t="s">
        <v>82</v>
      </c>
      <c r="F15" s="22">
        <v>0.7</v>
      </c>
    </row>
    <row r="16" spans="1:9" x14ac:dyDescent="0.25">
      <c r="A16" s="92"/>
      <c r="B16" s="89" t="s">
        <v>83</v>
      </c>
      <c r="C16" s="90"/>
      <c r="E16" t="s">
        <v>84</v>
      </c>
      <c r="F16" s="23">
        <v>0.3</v>
      </c>
      <c r="I16" s="25"/>
    </row>
    <row r="17" spans="1:9" x14ac:dyDescent="0.25">
      <c r="A17" s="92"/>
      <c r="B17" s="37"/>
      <c r="C17" s="41"/>
      <c r="F17" s="26"/>
      <c r="I17" s="25"/>
    </row>
    <row r="18" spans="1:9" ht="23.25" customHeight="1" x14ac:dyDescent="0.25">
      <c r="A18" s="39" t="s">
        <v>85</v>
      </c>
      <c r="B18" s="87" t="s">
        <v>123</v>
      </c>
      <c r="C18" s="88"/>
    </row>
    <row r="19" spans="1:9" ht="60" x14ac:dyDescent="0.25">
      <c r="A19" s="36" t="s">
        <v>86</v>
      </c>
      <c r="B19" s="99" t="s">
        <v>188</v>
      </c>
      <c r="C19" s="100"/>
    </row>
    <row r="20" spans="1:9" ht="15" customHeight="1" x14ac:dyDescent="0.25">
      <c r="A20" s="21" t="s">
        <v>87</v>
      </c>
      <c r="B20" s="96">
        <f>((C22+C23+C25+C26+C30+C28+C32+C34+C29+C33)-C37)*C36*C38</f>
        <v>14100000</v>
      </c>
      <c r="C20" s="96"/>
    </row>
    <row r="21" spans="1:9" x14ac:dyDescent="0.25">
      <c r="A21" s="7" t="s">
        <v>88</v>
      </c>
      <c r="B21" s="101" t="s">
        <v>77</v>
      </c>
      <c r="C21" s="102"/>
    </row>
    <row r="22" spans="1:9" x14ac:dyDescent="0.25">
      <c r="A22" s="83"/>
      <c r="B22" s="37" t="s">
        <v>78</v>
      </c>
      <c r="C22" s="32">
        <v>1800000</v>
      </c>
    </row>
    <row r="23" spans="1:9" x14ac:dyDescent="0.25">
      <c r="A23" s="84"/>
      <c r="B23" s="37" t="s">
        <v>79</v>
      </c>
      <c r="C23" s="32">
        <v>0</v>
      </c>
    </row>
    <row r="24" spans="1:9" x14ac:dyDescent="0.25">
      <c r="A24" s="84"/>
      <c r="B24" s="89" t="s">
        <v>89</v>
      </c>
      <c r="C24" s="90"/>
    </row>
    <row r="25" spans="1:9" x14ac:dyDescent="0.25">
      <c r="A25" s="84"/>
      <c r="B25" s="37" t="s">
        <v>80</v>
      </c>
      <c r="C25" s="32">
        <v>9000000</v>
      </c>
    </row>
    <row r="26" spans="1:9" ht="29.1" customHeight="1" x14ac:dyDescent="0.25">
      <c r="A26" s="84"/>
      <c r="B26" s="37" t="s">
        <v>90</v>
      </c>
      <c r="C26" s="32">
        <v>5000000</v>
      </c>
    </row>
    <row r="27" spans="1:9" x14ac:dyDescent="0.25">
      <c r="A27" s="84"/>
      <c r="B27" s="89" t="s">
        <v>91</v>
      </c>
      <c r="C27" s="90"/>
    </row>
    <row r="28" spans="1:9" x14ac:dyDescent="0.25">
      <c r="A28" s="84"/>
      <c r="B28" s="37" t="s">
        <v>92</v>
      </c>
      <c r="C28" s="32">
        <v>0</v>
      </c>
    </row>
    <row r="29" spans="1:9" x14ac:dyDescent="0.25">
      <c r="A29" s="84"/>
      <c r="B29" s="37" t="s">
        <v>78</v>
      </c>
      <c r="C29" s="32">
        <v>0</v>
      </c>
    </row>
    <row r="30" spans="1:9" x14ac:dyDescent="0.25">
      <c r="A30" s="84"/>
      <c r="B30" s="37" t="s">
        <v>79</v>
      </c>
      <c r="C30" s="32">
        <v>0</v>
      </c>
    </row>
    <row r="31" spans="1:9" x14ac:dyDescent="0.25">
      <c r="A31" s="84"/>
      <c r="B31" s="89" t="s">
        <v>93</v>
      </c>
      <c r="C31" s="90"/>
    </row>
    <row r="32" spans="1:9" x14ac:dyDescent="0.25">
      <c r="A32" s="84"/>
      <c r="B32" s="37"/>
      <c r="C32" s="32"/>
    </row>
    <row r="33" spans="1:3" x14ac:dyDescent="0.25">
      <c r="A33" s="84"/>
      <c r="B33" s="37" t="s">
        <v>78</v>
      </c>
      <c r="C33" s="32">
        <v>0</v>
      </c>
    </row>
    <row r="34" spans="1:3" x14ac:dyDescent="0.25">
      <c r="A34" s="84"/>
      <c r="B34" s="37" t="s">
        <v>79</v>
      </c>
      <c r="C34" s="32">
        <v>0</v>
      </c>
    </row>
    <row r="35" spans="1:3" x14ac:dyDescent="0.25">
      <c r="A35" s="84"/>
      <c r="B35" s="89" t="s">
        <v>94</v>
      </c>
      <c r="C35" s="90"/>
    </row>
    <row r="36" spans="1:3" x14ac:dyDescent="0.25">
      <c r="A36" s="84"/>
      <c r="B36" s="37" t="s">
        <v>95</v>
      </c>
      <c r="C36" s="33">
        <v>1</v>
      </c>
    </row>
    <row r="37" spans="1:3" x14ac:dyDescent="0.25">
      <c r="A37" s="84"/>
      <c r="B37" s="37" t="s">
        <v>39</v>
      </c>
      <c r="C37" s="34">
        <v>1700000</v>
      </c>
    </row>
    <row r="38" spans="1:3" x14ac:dyDescent="0.25">
      <c r="A38" s="84"/>
      <c r="B38" s="37" t="s">
        <v>96</v>
      </c>
      <c r="C38" s="33">
        <v>1</v>
      </c>
    </row>
    <row r="39" spans="1:3" x14ac:dyDescent="0.25">
      <c r="A39" s="24" t="s">
        <v>97</v>
      </c>
      <c r="B39" s="96">
        <f>IFERROR(B20*(VLOOKUP(B18,E15:F17,2,0)),16666)</f>
        <v>16666</v>
      </c>
      <c r="C39" s="96"/>
    </row>
    <row r="40" spans="1:3" ht="93" customHeight="1" x14ac:dyDescent="0.25">
      <c r="A40" s="36" t="s">
        <v>98</v>
      </c>
      <c r="B40" s="97" t="s">
        <v>186</v>
      </c>
      <c r="C40" s="98"/>
    </row>
    <row r="41" spans="1:3" ht="211.5" customHeight="1" x14ac:dyDescent="0.25">
      <c r="A41" s="36" t="s">
        <v>99</v>
      </c>
      <c r="B41" s="94" t="s">
        <v>187</v>
      </c>
      <c r="C41" s="95"/>
    </row>
    <row r="42" spans="1:3" ht="26.1" customHeight="1" x14ac:dyDescent="0.25">
      <c r="A42" s="43" t="s">
        <v>100</v>
      </c>
      <c r="B42" s="43"/>
      <c r="C42" s="43"/>
    </row>
    <row r="43" spans="1:3" x14ac:dyDescent="0.25">
      <c r="A43" s="42" t="s">
        <v>101</v>
      </c>
      <c r="B43" s="93" t="s">
        <v>189</v>
      </c>
      <c r="C43" s="93"/>
    </row>
    <row r="44" spans="1:3" ht="41.1" customHeight="1" x14ac:dyDescent="0.25">
      <c r="A44" s="42" t="s">
        <v>102</v>
      </c>
      <c r="B44" s="93" t="s">
        <v>190</v>
      </c>
      <c r="C44" s="93"/>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59" t="s">
        <v>103</v>
      </c>
      <c r="B1" s="59"/>
      <c r="C1" s="59"/>
    </row>
    <row r="2" spans="1:3" x14ac:dyDescent="0.25">
      <c r="A2" s="20" t="s">
        <v>33</v>
      </c>
      <c r="B2" s="64" t="str">
        <f>'AUTOS NOTA 324'!B2:C2</f>
        <v>APJ32354-103234140</v>
      </c>
      <c r="C2" s="65"/>
    </row>
    <row r="3" spans="1:3" x14ac:dyDescent="0.25">
      <c r="A3" s="5" t="s">
        <v>1</v>
      </c>
      <c r="B3" s="60" t="str">
        <f>'AUTOS  NOTA 322'!B2:C2</f>
        <v>15469310300120240002500</v>
      </c>
      <c r="C3" s="60"/>
    </row>
    <row r="4" spans="1:3" x14ac:dyDescent="0.25">
      <c r="A4" s="5" t="s">
        <v>2</v>
      </c>
      <c r="B4" s="60" t="str">
        <f>'AUTOS  NOTA 322'!B3:C3</f>
        <v>JUZGADO CIVIL DEL CIRCUITO DE MONIQUIRÁ</v>
      </c>
      <c r="C4" s="60"/>
    </row>
    <row r="5" spans="1:3" x14ac:dyDescent="0.25">
      <c r="A5" s="5" t="s">
        <v>3</v>
      </c>
      <c r="B5" s="60" t="str">
        <f>'AUTOS  NOTA 322'!B4:C4</f>
        <v>AUTOTANQUES DE COLOMBIA SA
ALLIANZ SEGUROS SA</v>
      </c>
      <c r="C5" s="60"/>
    </row>
    <row r="6" spans="1:3" ht="15" customHeight="1" x14ac:dyDescent="0.25">
      <c r="A6" s="5" t="s">
        <v>4</v>
      </c>
      <c r="B6" s="60" t="str">
        <f>'AUTOS  NOTA 322'!B5:C5</f>
        <v>CLAUDIA PATRICIA PALENCIA MUÑOZ (VÍCTIMA DIRECTA) (07/08/1978) (45 AÑOS)
DANIELA ALEJANDRA LUNA (HIJA DE LA VÍCTIMA) (15/11/1998) (25 AÑOS)
NEIDER ISAAC CAMACO PALENCIA (HIJO DE LA VÍCTIMA) (28/01/1996) (28 AÑOS)</v>
      </c>
      <c r="C6" s="60"/>
    </row>
    <row r="7" spans="1:3" ht="15" customHeight="1" x14ac:dyDescent="0.25">
      <c r="A7" s="5" t="s">
        <v>5</v>
      </c>
      <c r="B7" s="60" t="str">
        <f>'AUTOS  NOTA 322'!B6:C6</f>
        <v>DEMANDA DIRECTA</v>
      </c>
      <c r="C7" s="60"/>
    </row>
    <row r="8" spans="1:3" ht="15" customHeight="1" x14ac:dyDescent="0.25">
      <c r="A8" s="31" t="s">
        <v>34</v>
      </c>
      <c r="B8" s="60" t="str">
        <f>'AUTOS  NOTA 322'!B7:C8</f>
        <v>CLAUDIA PATRICIA PALENCIA MUÑOZ</v>
      </c>
      <c r="C8" s="60"/>
    </row>
    <row r="9" spans="1:3" ht="18.95" customHeight="1" x14ac:dyDescent="0.25">
      <c r="A9" s="5" t="s">
        <v>104</v>
      </c>
      <c r="B9" s="60"/>
      <c r="C9" s="60"/>
    </row>
    <row r="10" spans="1:3" x14ac:dyDescent="0.25">
      <c r="A10" s="7" t="s">
        <v>88</v>
      </c>
      <c r="B10" s="105">
        <f>'AUTOS NOTA 324'!B20:C20</f>
        <v>14100000</v>
      </c>
      <c r="C10" s="105"/>
    </row>
    <row r="11" spans="1:3" x14ac:dyDescent="0.25">
      <c r="A11" s="7" t="s">
        <v>105</v>
      </c>
      <c r="B11" s="106">
        <f>'AUTOS NOTA 324'!B39:C39</f>
        <v>16666</v>
      </c>
      <c r="C11" s="60"/>
    </row>
    <row r="12" spans="1:3" ht="30" x14ac:dyDescent="0.25">
      <c r="A12" s="7" t="s">
        <v>106</v>
      </c>
      <c r="B12" s="103"/>
      <c r="C12" s="104"/>
    </row>
    <row r="13" spans="1:3" ht="45" x14ac:dyDescent="0.25">
      <c r="A13" s="5" t="s">
        <v>107</v>
      </c>
      <c r="B13" s="60"/>
      <c r="C13" s="60"/>
    </row>
    <row r="14" spans="1:3" ht="45" x14ac:dyDescent="0.25">
      <c r="A14" s="5" t="s">
        <v>108</v>
      </c>
      <c r="B14" s="60"/>
      <c r="C14" s="60"/>
    </row>
    <row r="15" spans="1:3" x14ac:dyDescent="0.25">
      <c r="A15" s="5" t="s">
        <v>109</v>
      </c>
      <c r="B15" s="6"/>
      <c r="C15" s="6"/>
    </row>
    <row r="16" spans="1:3" x14ac:dyDescent="0.25">
      <c r="A16" s="7" t="s">
        <v>110</v>
      </c>
      <c r="B16" s="60"/>
      <c r="C16" s="60"/>
    </row>
    <row r="17" spans="1:3" x14ac:dyDescent="0.25">
      <c r="A17" s="6" t="s">
        <v>111</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40</v>
      </c>
      <c r="B1" t="s">
        <v>112</v>
      </c>
      <c r="C1" s="9" t="s">
        <v>44</v>
      </c>
      <c r="D1" s="9" t="s">
        <v>113</v>
      </c>
      <c r="E1" s="3" t="s">
        <v>50</v>
      </c>
      <c r="F1" s="2" t="s">
        <v>82</v>
      </c>
      <c r="G1" s="4">
        <v>0</v>
      </c>
      <c r="H1" t="s">
        <v>16</v>
      </c>
      <c r="I1" t="s">
        <v>114</v>
      </c>
      <c r="K1" t="s">
        <v>115</v>
      </c>
      <c r="L1" s="30" t="s">
        <v>116</v>
      </c>
      <c r="M1" t="s">
        <v>117</v>
      </c>
      <c r="N1" t="s">
        <v>82</v>
      </c>
      <c r="O1" t="s">
        <v>118</v>
      </c>
    </row>
    <row r="2" spans="1:15" x14ac:dyDescent="0.25">
      <c r="A2" t="s">
        <v>117</v>
      </c>
      <c r="B2" t="s">
        <v>119</v>
      </c>
      <c r="C2" t="s">
        <v>120</v>
      </c>
      <c r="D2" s="2" t="s">
        <v>121</v>
      </c>
      <c r="E2" s="1" t="s">
        <v>122</v>
      </c>
      <c r="F2" s="2" t="s">
        <v>123</v>
      </c>
      <c r="G2" s="4">
        <v>0.7</v>
      </c>
      <c r="H2" t="s">
        <v>124</v>
      </c>
      <c r="I2" t="s">
        <v>125</v>
      </c>
      <c r="K2" t="s">
        <v>126</v>
      </c>
      <c r="L2" s="30" t="s">
        <v>127</v>
      </c>
      <c r="M2" t="s">
        <v>128</v>
      </c>
      <c r="N2" t="s">
        <v>84</v>
      </c>
      <c r="O2" t="s">
        <v>119</v>
      </c>
    </row>
    <row r="3" spans="1:15" x14ac:dyDescent="0.25">
      <c r="A3" t="s">
        <v>128</v>
      </c>
      <c r="C3" t="s">
        <v>129</v>
      </c>
      <c r="D3" s="2" t="s">
        <v>130</v>
      </c>
      <c r="E3" s="1" t="s">
        <v>131</v>
      </c>
      <c r="F3" s="2" t="s">
        <v>84</v>
      </c>
      <c r="G3" s="4">
        <v>0.3</v>
      </c>
      <c r="H3" t="s">
        <v>132</v>
      </c>
      <c r="I3" t="s">
        <v>133</v>
      </c>
      <c r="L3" s="30" t="s">
        <v>37</v>
      </c>
      <c r="M3" t="s">
        <v>134</v>
      </c>
      <c r="N3" t="s">
        <v>123</v>
      </c>
    </row>
    <row r="4" spans="1:15" x14ac:dyDescent="0.25">
      <c r="A4" t="s">
        <v>134</v>
      </c>
      <c r="C4" t="s">
        <v>135</v>
      </c>
      <c r="E4" s="1" t="s">
        <v>136</v>
      </c>
      <c r="H4" t="s">
        <v>137</v>
      </c>
      <c r="I4" t="s">
        <v>138</v>
      </c>
      <c r="L4" t="s">
        <v>139</v>
      </c>
    </row>
    <row r="5" spans="1:15" x14ac:dyDescent="0.25">
      <c r="A5" t="s">
        <v>140</v>
      </c>
      <c r="E5" s="1" t="s">
        <v>141</v>
      </c>
      <c r="H5" t="s">
        <v>142</v>
      </c>
      <c r="I5" t="s">
        <v>143</v>
      </c>
      <c r="L5" s="30" t="s">
        <v>144</v>
      </c>
    </row>
    <row r="6" spans="1:15" x14ac:dyDescent="0.25">
      <c r="E6" s="1" t="s">
        <v>145</v>
      </c>
      <c r="I6" t="s">
        <v>146</v>
      </c>
      <c r="L6" s="30" t="s">
        <v>147</v>
      </c>
    </row>
    <row r="7" spans="1:15" x14ac:dyDescent="0.25">
      <c r="E7" s="1" t="s">
        <v>148</v>
      </c>
      <c r="I7" t="s">
        <v>149</v>
      </c>
      <c r="L7" s="30" t="s">
        <v>150</v>
      </c>
    </row>
    <row r="8" spans="1:15" x14ac:dyDescent="0.25">
      <c r="E8" s="1" t="s">
        <v>151</v>
      </c>
      <c r="L8" s="30" t="s">
        <v>91</v>
      </c>
    </row>
    <row r="9" spans="1:15" x14ac:dyDescent="0.25">
      <c r="L9" s="30" t="s">
        <v>152</v>
      </c>
    </row>
    <row r="10" spans="1:15" x14ac:dyDescent="0.25">
      <c r="L10" s="30" t="s">
        <v>153</v>
      </c>
    </row>
    <row r="11" spans="1:15" x14ac:dyDescent="0.25">
      <c r="L11" s="30" t="s">
        <v>154</v>
      </c>
    </row>
    <row r="12" spans="1:15" x14ac:dyDescent="0.25">
      <c r="L12" s="30" t="s">
        <v>155</v>
      </c>
    </row>
    <row r="13" spans="1:15" x14ac:dyDescent="0.25">
      <c r="L13" s="30"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http://purl.org/dc/elements/1.1/"/>
    <ds:schemaRef ds:uri="4382931b-6036-484b-ad41-6810b26eb986"/>
    <ds:schemaRef ds:uri="http://www.w3.org/XML/1998/namespace"/>
    <ds:schemaRef ds:uri="http://schemas.microsoft.com/office/2006/documentManagement/types"/>
    <ds:schemaRef ds:uri="http://purl.org/dc/terms/"/>
    <ds:schemaRef ds:uri="http://purl.org/dc/dcmitype/"/>
    <ds:schemaRef ds:uri="http://schemas.openxmlformats.org/package/2006/metadata/core-properties"/>
    <ds:schemaRef ds:uri="e7d3d6e7-89cb-4750-b948-5e984f176bb6"/>
  </ds:schemaRefs>
</ds:datastoreItem>
</file>

<file path=customXml/itemProps2.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19B866-0F38-4332-A42A-1C35F2E5BF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(ALLIANZ COLOMBIA)</cp:lastModifiedBy>
  <cp:revision/>
  <dcterms:created xsi:type="dcterms:W3CDTF">2020-12-07T14:41:17Z</dcterms:created>
  <dcterms:modified xsi:type="dcterms:W3CDTF">2024-05-03T19:23:14Z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