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LAUDIA PATRICIA PALENCIA MUÑOZ/"/>
    </mc:Choice>
  </mc:AlternateContent>
  <xr:revisionPtr revIDLastSave="0" documentId="8_{52DEBB4A-E36A-4516-B951-1A2247295399}"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s="1"/>
  <c r="B11" i="9" s="1"/>
  <c r="B10" i="9"/>
  <c r="B2" i="8"/>
  <c r="B2" i="9" s="1"/>
  <c r="B8" i="9"/>
  <c r="B7" i="9"/>
  <c r="B6" i="9"/>
  <c r="B5" i="9"/>
  <c r="B4" i="9"/>
  <c r="B3" i="9"/>
  <c r="B8" i="8"/>
  <c r="B7" i="8"/>
  <c r="B5" i="8"/>
  <c r="B4" i="8"/>
  <c r="B3" i="8"/>
  <c r="B8" i="7"/>
  <c r="B4" i="7"/>
  <c r="B5" i="7"/>
  <c r="B6" i="7"/>
  <c r="B7" i="7"/>
  <c r="B3" i="7"/>
  <c r="B9" i="8"/>
</calcChain>
</file>

<file path=xl/sharedStrings.xml><?xml version="1.0" encoding="utf-8"?>
<sst xmlns="http://schemas.openxmlformats.org/spreadsheetml/2006/main" count="258" uniqueCount="192">
  <si>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</si>
  <si>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</si>
  <si>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</si>
  <si>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</si>
  <si>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</si>
  <si>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</si>
  <si>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</si>
  <si>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</si>
  <si>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</si>
  <si>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</si>
  <si>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</si>
  <si>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</si>
  <si>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</si>
  <si>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</si>
  <si>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</si>
  <si>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</si>
  <si>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</si>
  <si>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</si>
  <si>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</si>
  <si>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</si>
  <si>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</si>
  <si>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</si>
  <si>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</si>
  <si>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</si>
  <si>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</si>
  <si>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</si>
  <si>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</si>
  <si>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</si>
  <si>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</si>
  <si>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</si>
  <si>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</si>
  <si>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</si>
  <si>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</si>
  <si>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</si>
  <si>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</si>
  <si>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</si>
  <si>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</si>
  <si>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</si>
  <si>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</si>
  <si>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</si>
  <si>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</si>
  <si>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</si>
  <si>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</si>
  <si>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</si>
  <si>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</si>
  <si>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</si>
  <si>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</si>
  <si>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</si>
  <si>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</si>
  <si>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</si>
  <si>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</si>
  <si>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</si>
  <si>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</si>
  <si>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</si>
  <si>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</si>
  <si>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</si>
  <si>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</si>
  <si>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</si>
  <si>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</si>
  <si>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</si>
  <si>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</si>
  <si>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</si>
  <si>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</si>
  <si>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</si>
  <si>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</si>
  <si>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</si>
  <si>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</si>
  <si>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</si>
  <si>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</si>
  <si>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</si>
  <si>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</si>
  <si>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</si>
  <si>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</si>
  <si>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</si>
  <si>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</si>
  <si>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</si>
  <si>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</si>
  <si>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</si>
  <si>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</si>
  <si>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</si>
  <si>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</si>
  <si>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</si>
  <si>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</si>
  <si>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</si>
  <si>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</si>
  <si>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</si>
  <si>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</si>
  <si>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</si>
  <si>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</si>
  <si>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</si>
  <si>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</si>
  <si>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</si>
  <si>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</si>
  <si>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</si>
  <si>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</si>
  <si>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</si>
  <si>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</si>
  <si>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</si>
  <si>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</si>
  <si>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</si>
  <si>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</si>
  <si>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</si>
  <si>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</si>
  <si>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</si>
  <si>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</si>
  <si>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</si>
  <si>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</si>
  <si>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</si>
  <si>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</si>
  <si>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</si>
  <si>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</si>
  <si>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</si>
  <si>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</si>
  <si>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</si>
  <si>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</si>
  <si>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</si>
  <si>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</si>
  <si>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</si>
  <si>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</si>
  <si>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</si>
  <si>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</si>
  <si>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</si>
  <si>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</si>
  <si>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</si>
  <si>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</si>
  <si>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</si>
  <si>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</si>
  <si>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</si>
  <si>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</si>
  <si>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</si>
  <si>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</si>
  <si>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</si>
  <si>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</si>
  <si>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</si>
  <si>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</si>
  <si>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</si>
  <si>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</si>
  <si>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</si>
  <si>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</si>
  <si>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</si>
  <si>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</si>
  <si>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</si>
  <si>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</si>
  <si>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</si>
  <si>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</si>
  <si>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</si>
  <si>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</si>
  <si>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</si>
  <si>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</si>
  <si>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</si>
  <si>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</si>
  <si>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</si>
  <si>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</si>
  <si>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</si>
  <si>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</si>
  <si>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</si>
  <si>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CIVIL DEL CIRCUITO DE MONIQUIRÁ</t>
  </si>
  <si>
    <t>15469310300120240002500</t>
  </si>
  <si>
    <t>AUTOTANQUES DE COLOMBIA SA
ALLIANZ SEGUROS SA</t>
  </si>
  <si>
    <t>28 DE JUNIO DE 2021</t>
  </si>
  <si>
    <t>27 DE JUNIO DE 2023</t>
  </si>
  <si>
    <t>17 DE AGOSTO DE 2024</t>
  </si>
  <si>
    <t>TTR228</t>
  </si>
  <si>
    <t>CLAUDIA PATRICIA PALENCIA MUÑOZ (VÍCTIMA DIRECTA) (07/08/1978) (45 AÑOS)
DANIELA ALEJANDRA LUNA (HIJA DE LA VÍCTIMA) (15/11/1998) (25 AÑOS)
NEIDER ISAAC CAMACO PALENCIA (HIJO DE LA VÍCTIMA) (28/01/1996) (28 AÑOS)</t>
  </si>
  <si>
    <t>42 AÑOS</t>
  </si>
  <si>
    <t>CLAUDIA PATRICIA PALENCIA MUÑOZ</t>
  </si>
  <si>
    <t>Calle 33 C Nº15-04 - SOLEDAD ATLÁNTICO</t>
  </si>
  <si>
    <t>3012342970 Número de la apoderada</t>
  </si>
  <si>
    <t>Palenciaclaudia021@gmail.com</t>
  </si>
  <si>
    <t>SOLTERA</t>
  </si>
  <si>
    <t>7 DE AGOSTO DE 1978</t>
  </si>
  <si>
    <t>N/A</t>
  </si>
  <si>
    <t>VENDEDORA INDEPENDIENTE</t>
  </si>
  <si>
    <t>NO SE RELACIONA IPAT- 1 LESIONADA CONFORME AL REPORTE DE ACCIDENTE DE TRÁNSITO</t>
  </si>
  <si>
    <t>El día 28 de junio de 2021 tuvo lugar un accidente de tránsito en el cual estuvo involucrado el vehículo de placas TTR28, el cual aparentemente se encuentra asegurado con la Compañía. Es. importante mencionar que la señora Palencia Muñóz se encontraba dentro de dicho vehíulo en calidad de ocupante. 
Conforme al reporte de accidente de tránsito emitido por el Departamento de Policía de Boyacá el vehículo asegurado conducido por el señor Alvaro Garavito Caballero se volcó y en virtud de que la señora Claudia Patricia Palencia Muñoz iba como ocupante se generaron lesiones en su integridad. Sin embargo, el señor Garavito no sufrió lesión alguna.
Dentro del expediente no obra Dictamen de PCL ni IPAT.</t>
  </si>
  <si>
    <t>AUTOTANQUES DE COLOMBIA SA</t>
  </si>
  <si>
    <t>900.294.478-2</t>
  </si>
  <si>
    <t>NO SE RELACIONA, SE REQUIERE LA VIGENTE PARA EL DÍA 28 DE JUNIO DE 2021</t>
  </si>
  <si>
    <t>22 DE ABRIL DE 2024</t>
  </si>
  <si>
    <t>19 DE ABRIL DE 2024</t>
  </si>
  <si>
    <t>23 DE MAYO DE 2024</t>
  </si>
  <si>
    <t>APJ32354-103234140</t>
  </si>
  <si>
    <t>022745065 / 341</t>
  </si>
  <si>
    <t>07/12/2020 hasta las 24:00 horas del
04/09/2021.</t>
  </si>
  <si>
    <t>X</t>
  </si>
  <si>
    <t xml:space="preserve">OK </t>
  </si>
  <si>
    <t>PROCEDER</t>
  </si>
  <si>
    <t>Frente a la responsabilidad civil del asegurado:
1. LA RESPONSABILIDAD EN EL TRANSPORTE BENÉVOLO ES DE NATURALEZA SUBJETIVA POR LO QUE LA PARTE DEMANDANTE DEBE PROBAR LA ACTUACIÓN CULPOSA DEL CONDUCTOR DEL VEHÍCULO EN LA PRODUCCIÓN DEL ACCIDENTE
2. TASACIÓN EXORBITANTE DEL PERJUICIO - LOS PERJUICIOS MORALES SOLICITADOS DESCONOCEN LOS LÍMITES JURISPRUDENCIALES ESTABLECIDOS POR EL MÁXIMO ÓRGANO DE LA JURISDICCIÓN ORDINARIA.
3. TASACIÓN EXORBITANTE DEL PERJUICIO - LOS PERJUICIOS DAÑO A LA VIDA EN RELACIÓN SOLICITADOS DESCONOCEN LOS LÍMITES JURISPRUDENCIALES ESTABLECIDOS POR EL MÁXIMO ÓRGANO DE LA JURISDICCIÓN ORDINARIA.
4. IMPROCEDENCIA DEL RECONOCIMIENTO DE LOS PERJUICIOS PATRIMONIALES SOLICITADOS – LUCRO CESANTE
5. GENÉRICA O INNOMINADA
Frente a la Aseguradora:
1. FALTA DE COBERTURA MATERIAL AL ESTAR ANTE UN RIESGO EXPRESAMENTE EXCLUIDO DE AMPARO.
2. FALTA TOTAL DE COBERTURA MATERIAL DE LA PÓLIZA DE RESPONSABILIDAD  CIVIL EXTRACONTRACTUAL No. 022745065 / 341
3. IMPOSIBILIDAD DE CONDENAR A ALLIANZ SEGUROS S.A. POR CUANTO NO EXISTE  DECLARATORIA DE RESPONSABILIDAD DEL ASEGURADO, QUIEN NO  ES DEMANDADO EN ESTE PROCESO.
4. TERMINACIÓN DEL CONTRATO DE SEGURO POR LA ALTERACIÓN DEL ESTADO DEL RIESGO EN LOS TÉRMINOS DEL ARTÍCULO 1060
5.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EN TODO CASO, DEBERÁ TENERSE EN CUENTA EL VALOR PACTADO POR  CONCEPTO DE DEDUCIBLE
9. PRESCRIPCIÓN DE LA ACCIÓN DERIVADA DEL CONTRATO DE SEGURO. DISPONIBILIDAD DEL VALOR ASEGURADO 
10. AUSENCIA DE SOLIDARIDAD DEL CONTRATO DE SEGURO CELEBRADO CON ALLIANZ SEGUROS SA
11. GENÉRICA O INNOMINADA</t>
  </si>
  <si>
    <t>Daño a la vida en relación</t>
  </si>
  <si>
    <t>La contingencia se califica como EVENTUAL toda vez que la póliza 022745065 / 341 presta cobertura temporal. Sin embargo, frente a la cobertura material existe una verdadera controversia, toda vez que la causal de exclusión alegada eventualmente podría ser declarada ineficaz.
Lo primero que debe tomarse en consideración es que, la póliza No. 022745065 / 341 cuyo tomador es AUTOTANQUES DE COLOMBIA SAS presta cobertura temporal de conformidad con los hechos y pretensiones expuestos en el libelo de la demanda, puesto que, el accidente de tránsito ocurrido el día 28 de junio de 2021 se encuentra dentro de la vigencia de la Póliza de Seguro, comprendida desde el día 07 de diciembre de 2020 hasta el 04 de septiembre de 2021. Sin embargo la póliza No. 022745065 / 341 no prestaría cobertura material para el hecho de la demanda, toda vez que se encontraría configurada la causal de exclusión No. 12 contenida en el acápite de exclusiones para el amparo de responsabilidad civil extracontractual,  en la que se indica que el seguro no cubre cuando se presenten “Lesiones o muerte a ocupantes del vehículo asegurado” lo cual acaece en el caso en concreto, pues la señora Claudia Patricia Palenque se encontraba en el vehículo asegurado en el momento del volcamiento. No obstante, si bien los hechos discutidos en el proceso constituyen un riesgo expresamente excluido de cobertura, se observa que la exclusión de la póliza no está consignada a partir de la primera página de la misma como lo exige el art. 44 de la ley 45 de 1990 y el art. 184 del Estatuto Orgánico del Sistema Financiero, pues la causal de exclusión se encuentra en la página número 15. Lo que causaría una eventual ineficacia de la estipulación que puede ser declarada por el Despacho. Por otra parte, debe indicarse que dentro del informe de investigación realizado por INIF se menciona que la señora Claudia Patricia Palenque era la pareja sentimental del señor Álvaro Garavito Caballero, conductor del vehículo asegurado, lo cual acreditaría otra causal de exclusión contenida en el numeral 3 del amparo de responsabilidad civil extracontractual. Sin embargo, a la fecha dentro del plenario no obra prueba que acredite el supuesto de hecho, por lo que se radicó llamamiento en garantía en contra del señor Garavito (Conductor del vehículo) a fin de corroborar dicha situación a través del interrogatorio de parte, lo cual dependerá entonces del debate probatorio. 
Frente a la responsabilidad del asegurado, deberá tenerse en cuenta que existen elementos probatorios  que acreditan que hubo responsabilidad del conductor del vehículo asegurado en la ocurrencia del accidente de tránsito, pues en el Informe Policial de Accidente de Tránsito se codificó la hipótesis probable número 157 que corresponde a “Falta de precaución al tomar la curva con vehículo cargado”, por lo que a causa de la impericia del conductor, el camión se volcó y así lo confirmó también el abogado que acudió al lugar de los hechos y diligenció el formato de sitio, y posteriormente fue confirmado por los investigadores de INIF, quienes afirman que el accidente se produjo por la falta de impericia del conductor.
Lo anterior, sin perjuicio del carácter contingente del proceso.</t>
  </si>
  <si>
    <t>En el presente caso como liquidación objetiva de las pretensiones se estima un monto total de $20.100.000 discriminado así:
1. Lucro cesante: se reconocerá la suma de $1.800.000 a favor de la señora Claudia Patricia Palenque (Víctima Directa) quien conforme a la declaración extrajudicial que obra en el expediente, se encontraba laborando como independiente y sus ingresos ascendían a la suma de $900.000, por lo que fue el monto tenido en cuenta para realizar la liquidación. Al respecto es necesario advertir que se tuvo en cuenta este valor y no la presunción del salario mínimo dado que el salario mínimo para la fecha del accidente era superior a esta suma, luego entonces resultaría superior la liquidación con ese valor. Ahora bien, también se tuvo en cuenta la incapacidad de 60 días otorgada por el Instituto Nacional de Medicina Legal y Ciencias Forenses Unidad Básica de Barranquilla.
2. Daño moral se reconocerá la suma de $13.000.000 conforme a los siguientes parámetros:
- La suma de $7.000.000 para la señora Claudia Patricia Palenque (Víctima Directa)
- La suma de $3.000.000 para la señora Daniela Alejandra Luna (Hija De La Víctima) 
- La suma de $3.000.000 para el señor Neider Isaac Camaco Palencia (Hijo De La Víctima)
Las anteriores sumas económicas se liquidaron teniendo en cuenta los criterios jurisprudenciales fijados por la Corte Suprema de Justicia en Sentencia del 05/05/1999, MP: Jorge Antonio Castillo, Expediente No. 4978, en donde se estableció que se reconocerá la suma de $2.000.000 por lesiones (secuelas permanentes) sufridas a la víctima que iba como pasajero. En ese sentido, se indexó el monto de $2.000.000 reconocido en el año 1999 a fecha de hoy y en el mismo sentido se realizó la estimación proporcional del reconocimiento del perjuicio a sus hijos.
3. Daño a la vida en relación: se reconocerá la suma de $7.000.000 para la señora Claudia Patricia Palenque (Víctima Directa) en concordancia con lo pronunciado por la Corte Suprema de Justicia en Sentencia del 05/05/1999, MP: Jorge Antonio Castillo, Expediente No. 4978.
4. Por concepto de deducible se descontará el monto de $1.700.000 conforme a lo estipulado por las partes y lo cual se encuentra consignado en la carátula de la póliza.</t>
  </si>
  <si>
    <t>Si bien la responsabilidad se ve comprometida, debemos tener en cuenta la esencia de la poliza  No. 022745065 / 341 cuyo tomador es AUTOTANQUES DE COLOMBIA SAS presta cobertura temporal de conformidad con los hechos y pretensiones expuestos en el libelo de la demanda, puesto que, el accidente de tránsito ocurrido el día 28 de junio de 2021 se encuentra dentro de la vigencia de la Póliza de Seguro, comprendida desde el día 07 de diciembre de 2020 hasta el 04 de septiembre de 2021. Sin embargo la póliza No. 022745065 / 341 no prestaría cobertura material para el hecho de la demanda, toda vez que se encontraría configurada la causal de exclusión No. 12 contenida en el acápite de exclusiones para el amparo de responsabilidad civil extracontractual,  en la que se indica que el seguro no cubre cuando se presenten “Lesiones o muerte a ocupantes del vehículo asegurado” lo cual acaece en el caso en concreto, pues la señora Claudia Patricia Palenque se encontraba en el vehículo asegurado en el momento del volcamiento, no osbtante, como se ha venido indicando los Juzgados han descartado esta defensa en cuanto dicha excluson no se encuentra en la caratula de la poliza, por ello, lo dejamos eventual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</si>
</sst>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4"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0" applyNumberForma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58168</xdr:rowOff>
    </xdr:to>
    <xdr:pic>
      <xdr:nvPicPr>
        <xdr:cNvPr id="2" name="Imagen 1">
          <a:extLst>
            <a:ext uri="{FF2B5EF4-FFF2-40B4-BE49-F238E27FC236}">
              <a16:creationId xmlns:a16="http://schemas.microsoft.com/office/drawing/2014/main" id="{45332650-B715-630C-B717-6FE63922BACA}"/>
            </a:ext>
          </a:extLst>
        </xdr:cNvPr>
        <xdr:cNvPicPr>
          <a:picLocks noChangeAspect="1"/>
        </xdr:cNvPicPr>
      </xdr:nvPicPr>
      <xdr:blipFill>
        <a:blip xmlns:r="http://schemas.openxmlformats.org/officeDocument/2006/relationships" r:embed="rId1"/>
        <a:stretch>
          <a:fillRect/>
        </a:stretch>
      </xdr:blipFill>
      <xdr:spPr>
        <a:xfrm>
          <a:off x="0" y="9582150"/>
          <a:ext cx="11430000"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lenciaclaudia0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1" zoomScale="94" zoomScaleNormal="145" workbookViewId="0">
      <selection activeCell="B25" sqref="B2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1" t="s">
        <v>0</v>
      </c>
      <c r="B1" s="51"/>
      <c r="C1" s="51"/>
    </row>
    <row r="2" spans="1:3" x14ac:dyDescent="0.25">
      <c r="A2" s="5" t="s">
        <v>1</v>
      </c>
      <c r="B2" s="55" t="s">
        <v>157</v>
      </c>
      <c r="C2" s="56"/>
    </row>
    <row r="3" spans="1:3" x14ac:dyDescent="0.25">
      <c r="A3" s="5" t="s">
        <v>2</v>
      </c>
      <c r="B3" s="52" t="s">
        <v>156</v>
      </c>
      <c r="C3" s="53"/>
    </row>
    <row r="4" spans="1:3" ht="30.95" customHeight="1" x14ac:dyDescent="0.25">
      <c r="A4" s="5" t="s">
        <v>3</v>
      </c>
      <c r="B4" s="57" t="s">
        <v>158</v>
      </c>
      <c r="C4" s="53"/>
    </row>
    <row r="5" spans="1:3" ht="51" customHeight="1" x14ac:dyDescent="0.25">
      <c r="A5" s="5" t="s">
        <v>4</v>
      </c>
      <c r="B5" s="57" t="s">
        <v>163</v>
      </c>
      <c r="C5" s="53"/>
    </row>
    <row r="6" spans="1:3" x14ac:dyDescent="0.25">
      <c r="A6" s="5" t="s">
        <v>5</v>
      </c>
      <c r="B6" s="47" t="s">
        <v>125</v>
      </c>
      <c r="C6" s="47"/>
    </row>
    <row r="7" spans="1:3" x14ac:dyDescent="0.25">
      <c r="A7" s="27" t="s">
        <v>6</v>
      </c>
      <c r="B7" s="52" t="s">
        <v>115</v>
      </c>
      <c r="C7" s="53"/>
    </row>
    <row r="8" spans="1:3" ht="23.1" customHeight="1" x14ac:dyDescent="0.25">
      <c r="A8" s="28" t="s">
        <v>7</v>
      </c>
      <c r="B8" s="47" t="s">
        <v>165</v>
      </c>
      <c r="C8" s="47"/>
    </row>
    <row r="9" spans="1:3" x14ac:dyDescent="0.25">
      <c r="A9" s="28" t="s">
        <v>8</v>
      </c>
      <c r="B9" s="47">
        <v>68295621</v>
      </c>
      <c r="C9" s="47"/>
    </row>
    <row r="10" spans="1:3" x14ac:dyDescent="0.25">
      <c r="A10" s="28" t="s">
        <v>9</v>
      </c>
      <c r="B10" s="11" t="s">
        <v>166</v>
      </c>
      <c r="C10" s="11"/>
    </row>
    <row r="11" spans="1:3" ht="30" customHeight="1" x14ac:dyDescent="0.25">
      <c r="A11" s="29" t="s">
        <v>10</v>
      </c>
      <c r="B11" s="11" t="s">
        <v>167</v>
      </c>
      <c r="C11" s="11"/>
    </row>
    <row r="12" spans="1:3" ht="30" customHeight="1" x14ac:dyDescent="0.25">
      <c r="A12" s="5" t="s">
        <v>11</v>
      </c>
      <c r="B12" s="45" t="s">
        <v>168</v>
      </c>
      <c r="C12" s="46"/>
    </row>
    <row r="13" spans="1:3" x14ac:dyDescent="0.25">
      <c r="A13" s="5" t="s">
        <v>12</v>
      </c>
      <c r="B13" s="47" t="s">
        <v>169</v>
      </c>
      <c r="C13" s="47"/>
    </row>
    <row r="14" spans="1:3" x14ac:dyDescent="0.25">
      <c r="A14" s="5" t="s">
        <v>13</v>
      </c>
      <c r="B14" s="48" t="s">
        <v>170</v>
      </c>
      <c r="C14" s="47"/>
    </row>
    <row r="15" spans="1:3" x14ac:dyDescent="0.25">
      <c r="A15" s="5" t="s">
        <v>14</v>
      </c>
      <c r="B15" s="48" t="s">
        <v>164</v>
      </c>
      <c r="C15" s="47"/>
    </row>
    <row r="16" spans="1:3" x14ac:dyDescent="0.25">
      <c r="A16" s="5" t="s">
        <v>15</v>
      </c>
      <c r="B16" s="47" t="s">
        <v>171</v>
      </c>
      <c r="C16" s="47"/>
    </row>
    <row r="17" spans="1:3" ht="15" customHeight="1" x14ac:dyDescent="0.25">
      <c r="A17" s="5" t="s">
        <v>16</v>
      </c>
      <c r="B17" s="11" t="s">
        <v>131</v>
      </c>
      <c r="C17" s="11"/>
    </row>
    <row r="18" spans="1:3" x14ac:dyDescent="0.25">
      <c r="A18" s="5" t="s">
        <v>17</v>
      </c>
      <c r="B18" s="54" t="s">
        <v>172</v>
      </c>
      <c r="C18" s="54"/>
    </row>
    <row r="19" spans="1:3" ht="18.75" customHeight="1" x14ac:dyDescent="0.25">
      <c r="A19" s="5" t="s">
        <v>18</v>
      </c>
      <c r="B19" s="54">
        <v>900000</v>
      </c>
      <c r="C19" s="54"/>
    </row>
    <row r="20" spans="1:3" ht="15" customHeight="1" x14ac:dyDescent="0.25">
      <c r="A20" s="5" t="s">
        <v>19</v>
      </c>
      <c r="B20" s="47" t="s">
        <v>173</v>
      </c>
      <c r="C20" s="47"/>
    </row>
    <row r="21" spans="1:3" ht="17.25" customHeight="1" x14ac:dyDescent="0.25">
      <c r="A21" s="5" t="s">
        <v>20</v>
      </c>
      <c r="B21" s="11" t="s">
        <v>142</v>
      </c>
      <c r="C21" s="11"/>
    </row>
    <row r="22" spans="1:3" x14ac:dyDescent="0.25">
      <c r="A22" s="28" t="s">
        <v>21</v>
      </c>
      <c r="B22" s="14" t="s">
        <v>159</v>
      </c>
      <c r="C22" s="14"/>
    </row>
    <row r="23" spans="1:3" x14ac:dyDescent="0.25">
      <c r="A23" s="28" t="s">
        <v>22</v>
      </c>
      <c r="B23" s="44" t="s">
        <v>160</v>
      </c>
      <c r="C23" s="14"/>
    </row>
    <row r="24" spans="1:3" x14ac:dyDescent="0.25">
      <c r="A24" s="28" t="s">
        <v>23</v>
      </c>
      <c r="B24" s="44" t="s">
        <v>161</v>
      </c>
      <c r="C24" s="14"/>
    </row>
    <row r="25" spans="1:3" ht="15" customHeight="1" x14ac:dyDescent="0.25">
      <c r="A25" s="58" t="s">
        <v>24</v>
      </c>
      <c r="B25" s="14" t="s">
        <v>174</v>
      </c>
      <c r="C25" s="15"/>
    </row>
    <row r="26" spans="1:3" x14ac:dyDescent="0.25">
      <c r="A26" s="58"/>
      <c r="B26" s="15"/>
      <c r="C26" s="15"/>
    </row>
    <row r="27" spans="1:3" ht="2.25" customHeight="1" x14ac:dyDescent="0.25">
      <c r="A27" s="58"/>
      <c r="B27" s="15"/>
      <c r="C27" s="15"/>
    </row>
    <row r="28" spans="1:3" x14ac:dyDescent="0.25">
      <c r="A28" s="28" t="s">
        <v>25</v>
      </c>
      <c r="B28" s="15" t="s">
        <v>175</v>
      </c>
      <c r="C28" s="15"/>
    </row>
    <row r="29" spans="1:3" x14ac:dyDescent="0.25">
      <c r="A29" s="28" t="s">
        <v>26</v>
      </c>
      <c r="B29" s="15" t="s">
        <v>176</v>
      </c>
      <c r="C29" s="15"/>
    </row>
    <row r="30" spans="1:3" x14ac:dyDescent="0.25">
      <c r="A30" s="28" t="s">
        <v>27</v>
      </c>
      <c r="B30" s="15" t="s">
        <v>162</v>
      </c>
      <c r="C30" s="15"/>
    </row>
    <row r="31" spans="1:3" ht="15" customHeight="1" x14ac:dyDescent="0.25">
      <c r="A31" s="28" t="s">
        <v>28</v>
      </c>
      <c r="B31" s="15" t="s">
        <v>177</v>
      </c>
      <c r="C31" s="15"/>
    </row>
    <row r="32" spans="1:3" x14ac:dyDescent="0.25">
      <c r="A32" s="28" t="s">
        <v>29</v>
      </c>
      <c r="B32" s="49" t="s">
        <v>178</v>
      </c>
      <c r="C32" s="50"/>
    </row>
    <row r="33" spans="1:3" x14ac:dyDescent="0.25">
      <c r="A33" s="5" t="s">
        <v>30</v>
      </c>
      <c r="B33" s="48" t="s">
        <v>179</v>
      </c>
      <c r="C33" s="48"/>
    </row>
    <row r="34" spans="1:3" ht="45" x14ac:dyDescent="0.25">
      <c r="A34" s="5" t="s">
        <v>31</v>
      </c>
      <c r="B34" s="48" t="s">
        <v>180</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6379D45C-8856-F34B-8088-3E8CD40C3B0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9" t="s">
        <v>32</v>
      </c>
      <c r="B1" s="59"/>
      <c r="C1" s="59"/>
    </row>
    <row r="2" spans="1:3" ht="15.75" customHeight="1" x14ac:dyDescent="0.25">
      <c r="A2" s="20" t="s">
        <v>33</v>
      </c>
      <c r="B2" s="64" t="s">
        <v>181</v>
      </c>
      <c r="C2" s="65"/>
    </row>
    <row r="3" spans="1:3" s="2" customFormat="1" x14ac:dyDescent="0.25">
      <c r="A3" s="5" t="s">
        <v>1</v>
      </c>
      <c r="B3" s="60" t="str">
        <f>'AUTOS  NOTA 322'!B2:C2</f>
        <v>15469310300120240002500</v>
      </c>
      <c r="C3" s="60"/>
    </row>
    <row r="4" spans="1:3" s="2" customFormat="1" x14ac:dyDescent="0.25">
      <c r="A4" s="5" t="s">
        <v>2</v>
      </c>
      <c r="B4" s="60" t="str">
        <f>'AUTOS  NOTA 322'!B3:C3</f>
        <v>JUZGADO CIVIL DEL CIRCUITO DE MONIQUIRÁ</v>
      </c>
      <c r="C4" s="60"/>
    </row>
    <row r="5" spans="1:3" s="2" customFormat="1" x14ac:dyDescent="0.25">
      <c r="A5" s="5" t="s">
        <v>3</v>
      </c>
      <c r="B5" s="60" t="str">
        <f>'AUTOS  NOTA 322'!B4:C4</f>
        <v>AUTOTANQUES DE COLOMBIA SA
ALLIANZ SEGUROS SA</v>
      </c>
      <c r="C5" s="60"/>
    </row>
    <row r="6" spans="1:3" s="2" customFormat="1" x14ac:dyDescent="0.25">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s="2" customFormat="1" x14ac:dyDescent="0.25">
      <c r="A7" s="5" t="s">
        <v>5</v>
      </c>
      <c r="B7" s="60" t="str">
        <f>'AUTOS  NOTA 322'!B6:C6</f>
        <v>DEMANDA DIRECTA</v>
      </c>
      <c r="C7" s="60"/>
    </row>
    <row r="8" spans="1:3" s="2" customFormat="1" x14ac:dyDescent="0.25">
      <c r="A8" s="31" t="s">
        <v>34</v>
      </c>
      <c r="B8" s="60" t="str">
        <f>'AUTOS  NOTA 322'!B7:C8</f>
        <v>CLAUDIA PATRICIA PALENCIA MUÑOZ</v>
      </c>
      <c r="C8" s="60"/>
    </row>
    <row r="9" spans="1:3" x14ac:dyDescent="0.25">
      <c r="A9" s="20" t="s">
        <v>35</v>
      </c>
      <c r="B9" s="60" t="s">
        <v>182</v>
      </c>
      <c r="C9" s="60"/>
    </row>
    <row r="10" spans="1:3" x14ac:dyDescent="0.25">
      <c r="A10" s="20" t="s">
        <v>36</v>
      </c>
      <c r="B10" s="60" t="s">
        <v>115</v>
      </c>
      <c r="C10" s="60"/>
    </row>
    <row r="11" spans="1:3" x14ac:dyDescent="0.25">
      <c r="A11" s="20" t="s">
        <v>38</v>
      </c>
      <c r="B11" s="78">
        <v>4000000000</v>
      </c>
      <c r="C11" s="79"/>
    </row>
    <row r="12" spans="1:3" x14ac:dyDescent="0.25">
      <c r="A12" s="20" t="s">
        <v>39</v>
      </c>
      <c r="B12" s="78">
        <v>1700000</v>
      </c>
      <c r="C12" s="79"/>
    </row>
    <row r="13" spans="1:3" x14ac:dyDescent="0.25">
      <c r="A13" s="20" t="s">
        <v>40</v>
      </c>
      <c r="B13" s="61"/>
      <c r="C13" s="62"/>
    </row>
    <row r="14" spans="1:3" x14ac:dyDescent="0.25">
      <c r="A14" s="20" t="s">
        <v>41</v>
      </c>
      <c r="B14" s="63" t="s">
        <v>183</v>
      </c>
      <c r="C14" s="60"/>
    </row>
    <row r="15" spans="1:3" x14ac:dyDescent="0.25">
      <c r="A15" s="20" t="s">
        <v>42</v>
      </c>
      <c r="B15" s="60" t="s">
        <v>111</v>
      </c>
      <c r="C15" s="60"/>
    </row>
    <row r="16" spans="1:3" x14ac:dyDescent="0.25">
      <c r="A16" s="20" t="s">
        <v>43</v>
      </c>
      <c r="B16" s="60" t="s">
        <v>111</v>
      </c>
      <c r="C16" s="60"/>
    </row>
    <row r="17" spans="1:3" x14ac:dyDescent="0.25">
      <c r="A17" s="80" t="s">
        <v>44</v>
      </c>
      <c r="B17" s="60" t="s">
        <v>134</v>
      </c>
      <c r="C17" s="60"/>
    </row>
    <row r="18" spans="1:3" x14ac:dyDescent="0.25">
      <c r="A18" s="81"/>
      <c r="B18" s="10" t="s">
        <v>45</v>
      </c>
      <c r="C18" s="10" t="s">
        <v>46</v>
      </c>
    </row>
    <row r="19" spans="1:3" x14ac:dyDescent="0.25">
      <c r="A19" s="81"/>
      <c r="B19" s="6" t="s">
        <v>47</v>
      </c>
      <c r="C19" s="6"/>
    </row>
    <row r="20" spans="1:3" x14ac:dyDescent="0.25">
      <c r="A20" s="81"/>
      <c r="B20" s="6"/>
      <c r="C20" s="6"/>
    </row>
    <row r="21" spans="1:3" x14ac:dyDescent="0.25">
      <c r="A21" s="82"/>
      <c r="B21" s="6"/>
      <c r="C21" s="6"/>
    </row>
    <row r="22" spans="1:3" x14ac:dyDescent="0.25">
      <c r="A22" s="20" t="s">
        <v>48</v>
      </c>
      <c r="B22" s="60" t="s">
        <v>118</v>
      </c>
      <c r="C22" s="60"/>
    </row>
    <row r="23" spans="1:3" x14ac:dyDescent="0.25">
      <c r="A23" s="20" t="s">
        <v>49</v>
      </c>
      <c r="B23" s="64" t="s">
        <v>118</v>
      </c>
      <c r="C23" s="65"/>
    </row>
    <row r="24" spans="1:3" x14ac:dyDescent="0.25">
      <c r="A24" s="20" t="s">
        <v>50</v>
      </c>
      <c r="B24" s="60" t="s">
        <v>121</v>
      </c>
      <c r="C24" s="60"/>
    </row>
    <row r="25" spans="1:3" x14ac:dyDescent="0.25">
      <c r="A25" s="20" t="s">
        <v>51</v>
      </c>
      <c r="B25" s="60" t="s">
        <v>118</v>
      </c>
      <c r="C25" s="60"/>
    </row>
    <row r="26" spans="1:3" x14ac:dyDescent="0.25">
      <c r="A26" s="20" t="s">
        <v>52</v>
      </c>
      <c r="B26" s="60" t="s">
        <v>118</v>
      </c>
      <c r="C26" s="60"/>
    </row>
    <row r="27" spans="1:3" x14ac:dyDescent="0.25">
      <c r="A27" s="19" t="s">
        <v>53</v>
      </c>
      <c r="B27" s="60" t="s">
        <v>118</v>
      </c>
      <c r="C27" s="60"/>
    </row>
    <row r="28" spans="1:3" x14ac:dyDescent="0.25">
      <c r="A28" s="66" t="s">
        <v>54</v>
      </c>
      <c r="B28" s="66"/>
      <c r="C28" s="66"/>
    </row>
    <row r="29" spans="1:3" x14ac:dyDescent="0.25">
      <c r="A29" s="76" t="s">
        <v>55</v>
      </c>
      <c r="B29" s="77"/>
      <c r="C29" s="11" t="s">
        <v>184</v>
      </c>
    </row>
    <row r="30" spans="1:3" x14ac:dyDescent="0.25">
      <c r="A30" s="76" t="s">
        <v>56</v>
      </c>
      <c r="B30" s="77"/>
      <c r="C30" s="11" t="s">
        <v>184</v>
      </c>
    </row>
    <row r="31" spans="1:3" x14ac:dyDescent="0.25">
      <c r="A31" s="76" t="s">
        <v>57</v>
      </c>
      <c r="B31" s="77"/>
      <c r="C31" s="12" t="s">
        <v>184</v>
      </c>
    </row>
    <row r="32" spans="1:3" x14ac:dyDescent="0.25">
      <c r="A32" s="76" t="s">
        <v>58</v>
      </c>
      <c r="B32" s="77"/>
      <c r="C32" s="11"/>
    </row>
    <row r="33" spans="1:3" x14ac:dyDescent="0.25">
      <c r="A33" s="76" t="s">
        <v>59</v>
      </c>
      <c r="B33" s="77"/>
      <c r="C33" s="11"/>
    </row>
    <row r="34" spans="1:3" x14ac:dyDescent="0.25">
      <c r="A34" s="76" t="s">
        <v>60</v>
      </c>
      <c r="B34" s="77"/>
      <c r="C34" s="13"/>
    </row>
    <row r="35" spans="1:3" x14ac:dyDescent="0.25">
      <c r="A35" s="67" t="s">
        <v>61</v>
      </c>
      <c r="B35" s="68"/>
      <c r="C35" s="14"/>
    </row>
    <row r="36" spans="1:3" x14ac:dyDescent="0.25">
      <c r="A36" s="67" t="s">
        <v>62</v>
      </c>
      <c r="B36" s="68"/>
      <c r="C36" s="15"/>
    </row>
    <row r="37" spans="1:3" x14ac:dyDescent="0.25">
      <c r="A37" s="69" t="s">
        <v>63</v>
      </c>
      <c r="B37" s="70"/>
      <c r="C37" s="15"/>
    </row>
    <row r="38" spans="1:3" x14ac:dyDescent="0.25">
      <c r="A38" s="71"/>
      <c r="B38" s="72"/>
      <c r="C38" s="15"/>
    </row>
    <row r="39" spans="1:3" x14ac:dyDescent="0.25">
      <c r="A39" s="73"/>
      <c r="B39" s="74"/>
      <c r="C39" s="15"/>
    </row>
    <row r="40" spans="1:3" x14ac:dyDescent="0.25">
      <c r="A40" s="75" t="s">
        <v>64</v>
      </c>
      <c r="B40" s="75"/>
      <c r="C40" s="75"/>
    </row>
    <row r="41" spans="1:3" x14ac:dyDescent="0.25">
      <c r="A41" s="17" t="s">
        <v>65</v>
      </c>
      <c r="B41" s="18"/>
      <c r="C41" s="15"/>
    </row>
    <row r="42" spans="1:3" x14ac:dyDescent="0.25">
      <c r="A42" s="67" t="s">
        <v>66</v>
      </c>
      <c r="B42" s="68"/>
      <c r="C42" s="15"/>
    </row>
    <row r="43" spans="1:3" x14ac:dyDescent="0.25">
      <c r="A43" s="67" t="s">
        <v>67</v>
      </c>
      <c r="B43" s="68"/>
      <c r="C43" s="15"/>
    </row>
    <row r="44" spans="1:3" x14ac:dyDescent="0.25">
      <c r="A44" s="17" t="s">
        <v>68</v>
      </c>
      <c r="B44" s="18"/>
      <c r="C44" s="15"/>
    </row>
    <row r="45" spans="1:3" x14ac:dyDescent="0.25">
      <c r="A45" s="17" t="s">
        <v>69</v>
      </c>
      <c r="B45" s="18"/>
      <c r="C45" s="15"/>
    </row>
    <row r="46" spans="1:3" x14ac:dyDescent="0.25">
      <c r="A46" s="67" t="s">
        <v>70</v>
      </c>
      <c r="B46" s="68"/>
      <c r="C46" s="15"/>
    </row>
    <row r="47" spans="1:3" x14ac:dyDescent="0.25">
      <c r="A47" s="17" t="s">
        <v>71</v>
      </c>
      <c r="B47" s="16"/>
      <c r="C47" s="15"/>
    </row>
    <row r="48" spans="1:3" x14ac:dyDescent="0.25">
      <c r="A48" s="67" t="s">
        <v>72</v>
      </c>
      <c r="B48" s="68"/>
      <c r="C48" s="15"/>
    </row>
    <row r="49" spans="1:3" x14ac:dyDescent="0.25">
      <c r="A49" s="67" t="s">
        <v>73</v>
      </c>
      <c r="B49" s="68"/>
      <c r="C49" s="15"/>
    </row>
    <row r="50" spans="1:3" x14ac:dyDescent="0.25">
      <c r="A50" s="67" t="s">
        <v>63</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7" zoomScaleNormal="10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9" t="s">
        <v>74</v>
      </c>
      <c r="B1" s="59"/>
      <c r="C1" s="59"/>
    </row>
    <row r="2" spans="1:9" ht="15" customHeight="1" x14ac:dyDescent="0.25">
      <c r="A2" s="35" t="s">
        <v>33</v>
      </c>
      <c r="B2" s="87" t="str">
        <f>'AUTOS NOTA 321'!B2:C2</f>
        <v>APJ32354-103234140</v>
      </c>
      <c r="C2" s="88"/>
    </row>
    <row r="3" spans="1:9" x14ac:dyDescent="0.25">
      <c r="A3" s="36" t="s">
        <v>1</v>
      </c>
      <c r="B3" s="91" t="str">
        <f>'AUTOS  NOTA 322'!B2:C2</f>
        <v>15469310300120240002500</v>
      </c>
      <c r="C3" s="91"/>
    </row>
    <row r="4" spans="1:9" x14ac:dyDescent="0.25">
      <c r="A4" s="36" t="s">
        <v>2</v>
      </c>
      <c r="B4" s="91" t="str">
        <f>'AUTOS  NOTA 322'!B3:C3</f>
        <v>JUZGADO CIVIL DEL CIRCUITO DE MONIQUIRÁ</v>
      </c>
      <c r="C4" s="91"/>
    </row>
    <row r="5" spans="1:9" x14ac:dyDescent="0.25">
      <c r="A5" s="36" t="s">
        <v>3</v>
      </c>
      <c r="B5" s="91" t="str">
        <f>'AUTOS  NOTA 322'!B4:C4</f>
        <v>AUTOTANQUES DE COLOMBIA SA
ALLIANZ SEGUROS SA</v>
      </c>
      <c r="C5" s="91"/>
    </row>
    <row r="6" spans="1:9" ht="15" customHeight="1" x14ac:dyDescent="0.25">
      <c r="A6" s="36" t="s">
        <v>4</v>
      </c>
      <c r="B6" s="91" t="str">
        <f>'AUTOS  NOTA 322'!B5:C5</f>
        <v>CLAUDIA PATRICIA PALENCIA MUÑOZ (VÍCTIMA DIRECTA) (07/08/1978) (45 AÑOS)
DANIELA ALEJANDRA LUNA (HIJA DE LA VÍCTIMA) (15/11/1998) (25 AÑOS)
NEIDER ISAAC CAMACO PALENCIA (HIJO DE LA VÍCTIMA) (28/01/1996) (28 AÑOS)</v>
      </c>
      <c r="C6" s="91"/>
    </row>
    <row r="7" spans="1:9" x14ac:dyDescent="0.25">
      <c r="A7" s="36" t="s">
        <v>5</v>
      </c>
      <c r="B7" s="91" t="str">
        <f>'AUTOS  NOTA 322'!B6:C6</f>
        <v>DEMANDA DIRECTA</v>
      </c>
      <c r="C7" s="91"/>
    </row>
    <row r="8" spans="1:9" x14ac:dyDescent="0.25">
      <c r="A8" s="38" t="s">
        <v>34</v>
      </c>
      <c r="B8" s="91" t="str">
        <f>'AUTOS  NOTA 322'!B7:C8</f>
        <v>CLAUDIA PATRICIA PALENCIA MUÑOZ</v>
      </c>
      <c r="C8" s="91"/>
    </row>
    <row r="9" spans="1:9" ht="30" x14ac:dyDescent="0.25">
      <c r="A9" s="36" t="s">
        <v>75</v>
      </c>
      <c r="B9" s="85">
        <f>SUM(C11,C12,C14,C15,C17)</f>
        <v>321817052</v>
      </c>
      <c r="C9" s="86"/>
    </row>
    <row r="10" spans="1:9" x14ac:dyDescent="0.25">
      <c r="A10" s="92" t="s">
        <v>76</v>
      </c>
      <c r="B10" s="89" t="s">
        <v>77</v>
      </c>
      <c r="C10" s="90"/>
    </row>
    <row r="11" spans="1:9" x14ac:dyDescent="0.25">
      <c r="A11" s="92"/>
      <c r="B11" s="37" t="s">
        <v>78</v>
      </c>
      <c r="C11" s="32">
        <v>1817052</v>
      </c>
    </row>
    <row r="12" spans="1:9" x14ac:dyDescent="0.25">
      <c r="A12" s="92"/>
      <c r="B12" s="37" t="s">
        <v>79</v>
      </c>
      <c r="C12" s="32"/>
    </row>
    <row r="13" spans="1:9" x14ac:dyDescent="0.25">
      <c r="A13" s="92"/>
      <c r="B13" s="89"/>
      <c r="C13" s="90"/>
    </row>
    <row r="14" spans="1:9" x14ac:dyDescent="0.25">
      <c r="A14" s="92"/>
      <c r="B14" s="37" t="s">
        <v>80</v>
      </c>
      <c r="C14" s="40">
        <v>180000000</v>
      </c>
    </row>
    <row r="15" spans="1:9" x14ac:dyDescent="0.25">
      <c r="A15" s="92"/>
      <c r="B15" s="37" t="s">
        <v>188</v>
      </c>
      <c r="C15" s="40">
        <v>140000000</v>
      </c>
      <c r="E15" t="s">
        <v>81</v>
      </c>
      <c r="F15" s="22">
        <v>0.7</v>
      </c>
    </row>
    <row r="16" spans="1:9" x14ac:dyDescent="0.25">
      <c r="A16" s="92"/>
      <c r="B16" s="89" t="s">
        <v>82</v>
      </c>
      <c r="C16" s="90"/>
      <c r="E16" t="s">
        <v>83</v>
      </c>
      <c r="F16" s="23">
        <v>0.3</v>
      </c>
      <c r="I16" s="25"/>
    </row>
    <row r="17" spans="1:9" x14ac:dyDescent="0.25">
      <c r="A17" s="92"/>
      <c r="B17" s="37"/>
      <c r="C17" s="41"/>
      <c r="F17" s="26"/>
      <c r="I17" s="25"/>
    </row>
    <row r="18" spans="1:9" ht="23.25" customHeight="1" x14ac:dyDescent="0.25">
      <c r="A18" s="39" t="s">
        <v>84</v>
      </c>
      <c r="B18" s="87" t="s">
        <v>83</v>
      </c>
      <c r="C18" s="88"/>
    </row>
    <row r="19" spans="1:9" ht="60" x14ac:dyDescent="0.25">
      <c r="A19" s="36" t="s">
        <v>85</v>
      </c>
      <c r="B19" s="99" t="s">
        <v>189</v>
      </c>
      <c r="C19" s="100"/>
    </row>
    <row r="20" spans="1:9" ht="15" customHeight="1" x14ac:dyDescent="0.25">
      <c r="A20" s="21" t="s">
        <v>86</v>
      </c>
      <c r="B20" s="96">
        <f>((C22+C23+C25+C26+C30+C28+C32+C34+C29+C33)-C37)*C36*C38</f>
        <v>20100000</v>
      </c>
      <c r="C20" s="96"/>
    </row>
    <row r="21" spans="1:9" x14ac:dyDescent="0.25">
      <c r="A21" s="7" t="s">
        <v>87</v>
      </c>
      <c r="B21" s="101" t="s">
        <v>77</v>
      </c>
      <c r="C21" s="102"/>
    </row>
    <row r="22" spans="1:9" x14ac:dyDescent="0.25">
      <c r="A22" s="83"/>
      <c r="B22" s="37" t="s">
        <v>78</v>
      </c>
      <c r="C22" s="32">
        <v>1800000</v>
      </c>
    </row>
    <row r="23" spans="1:9" x14ac:dyDescent="0.25">
      <c r="A23" s="84"/>
      <c r="B23" s="37" t="s">
        <v>79</v>
      </c>
      <c r="C23" s="32">
        <v>0</v>
      </c>
    </row>
    <row r="24" spans="1:9" x14ac:dyDescent="0.25">
      <c r="A24" s="84"/>
      <c r="B24" s="89" t="s">
        <v>88</v>
      </c>
      <c r="C24" s="90"/>
    </row>
    <row r="25" spans="1:9" x14ac:dyDescent="0.25">
      <c r="A25" s="84"/>
      <c r="B25" s="37" t="s">
        <v>80</v>
      </c>
      <c r="C25" s="32">
        <v>13000000</v>
      </c>
    </row>
    <row r="26" spans="1:9" ht="29.1" customHeight="1" x14ac:dyDescent="0.25">
      <c r="A26" s="84"/>
      <c r="B26" s="37" t="s">
        <v>89</v>
      </c>
      <c r="C26" s="32">
        <v>7000000</v>
      </c>
    </row>
    <row r="27" spans="1:9" x14ac:dyDescent="0.25">
      <c r="A27" s="84"/>
      <c r="B27" s="89" t="s">
        <v>90</v>
      </c>
      <c r="C27" s="90"/>
    </row>
    <row r="28" spans="1:9" x14ac:dyDescent="0.25">
      <c r="A28" s="84"/>
      <c r="B28" s="37" t="s">
        <v>91</v>
      </c>
      <c r="C28" s="32">
        <v>0</v>
      </c>
    </row>
    <row r="29" spans="1:9" x14ac:dyDescent="0.25">
      <c r="A29" s="84"/>
      <c r="B29" s="37" t="s">
        <v>78</v>
      </c>
      <c r="C29" s="32">
        <v>0</v>
      </c>
    </row>
    <row r="30" spans="1:9" x14ac:dyDescent="0.25">
      <c r="A30" s="84"/>
      <c r="B30" s="37" t="s">
        <v>79</v>
      </c>
      <c r="C30" s="32">
        <v>0</v>
      </c>
    </row>
    <row r="31" spans="1:9" x14ac:dyDescent="0.25">
      <c r="A31" s="84"/>
      <c r="B31" s="89" t="s">
        <v>92</v>
      </c>
      <c r="C31" s="90"/>
    </row>
    <row r="32" spans="1:9" x14ac:dyDescent="0.25">
      <c r="A32" s="84"/>
      <c r="B32" s="37"/>
      <c r="C32" s="32"/>
    </row>
    <row r="33" spans="1:3" x14ac:dyDescent="0.25">
      <c r="A33" s="84"/>
      <c r="B33" s="37" t="s">
        <v>78</v>
      </c>
      <c r="C33" s="32">
        <v>0</v>
      </c>
    </row>
    <row r="34" spans="1:3" x14ac:dyDescent="0.25">
      <c r="A34" s="84"/>
      <c r="B34" s="37" t="s">
        <v>79</v>
      </c>
      <c r="C34" s="32">
        <v>0</v>
      </c>
    </row>
    <row r="35" spans="1:3" x14ac:dyDescent="0.25">
      <c r="A35" s="84"/>
      <c r="B35" s="89" t="s">
        <v>93</v>
      </c>
      <c r="C35" s="90"/>
    </row>
    <row r="36" spans="1:3" x14ac:dyDescent="0.25">
      <c r="A36" s="84"/>
      <c r="B36" s="37" t="s">
        <v>94</v>
      </c>
      <c r="C36" s="33">
        <v>1</v>
      </c>
    </row>
    <row r="37" spans="1:3" x14ac:dyDescent="0.25">
      <c r="A37" s="84"/>
      <c r="B37" s="37" t="s">
        <v>39</v>
      </c>
      <c r="C37" s="34">
        <v>1700000</v>
      </c>
    </row>
    <row r="38" spans="1:3" x14ac:dyDescent="0.25">
      <c r="A38" s="84"/>
      <c r="B38" s="37" t="s">
        <v>95</v>
      </c>
      <c r="C38" s="33">
        <v>1</v>
      </c>
    </row>
    <row r="39" spans="1:3" x14ac:dyDescent="0.25">
      <c r="A39" s="24" t="s">
        <v>96</v>
      </c>
      <c r="B39" s="96">
        <f>IFERROR(B20*(VLOOKUP(B18,E15:F17,2,0)),16666)</f>
        <v>6030000</v>
      </c>
      <c r="C39" s="96"/>
    </row>
    <row r="40" spans="1:3" ht="93" customHeight="1" x14ac:dyDescent="0.25">
      <c r="A40" s="36" t="s">
        <v>97</v>
      </c>
      <c r="B40" s="97" t="s">
        <v>190</v>
      </c>
      <c r="C40" s="98"/>
    </row>
    <row r="41" spans="1:3" ht="211.5" customHeight="1" x14ac:dyDescent="0.25">
      <c r="A41" s="36" t="s">
        <v>98</v>
      </c>
      <c r="B41" s="94" t="s">
        <v>187</v>
      </c>
      <c r="C41" s="95"/>
    </row>
    <row r="42" spans="1:3" ht="26.1" customHeight="1" x14ac:dyDescent="0.25">
      <c r="A42" s="43" t="s">
        <v>99</v>
      </c>
      <c r="B42" s="43"/>
      <c r="C42" s="43"/>
    </row>
    <row r="43" spans="1:3" x14ac:dyDescent="0.25">
      <c r="A43" s="42" t="s">
        <v>100</v>
      </c>
      <c r="B43" s="93" t="s">
        <v>185</v>
      </c>
      <c r="C43" s="93"/>
    </row>
    <row r="44" spans="1:3" ht="41.1" customHeight="1" x14ac:dyDescent="0.25">
      <c r="A44" s="42" t="s">
        <v>101</v>
      </c>
      <c r="B44" s="93" t="s">
        <v>186</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A2" sqref="A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9" t="s">
        <v>102</v>
      </c>
      <c r="B1" s="59"/>
      <c r="C1" s="59"/>
    </row>
    <row r="2" spans="1:3" x14ac:dyDescent="0.25">
      <c r="A2" s="20" t="s">
        <v>33</v>
      </c>
      <c r="B2" s="64" t="str">
        <f>'AUTOS NOTA 324'!B2:C2</f>
        <v>APJ32354-103234140</v>
      </c>
      <c r="C2" s="65"/>
    </row>
    <row r="3" spans="1:3" x14ac:dyDescent="0.25">
      <c r="A3" s="5" t="s">
        <v>1</v>
      </c>
      <c r="B3" s="60" t="str">
        <f>'AUTOS  NOTA 322'!B2:C2</f>
        <v>15469310300120240002500</v>
      </c>
      <c r="C3" s="60"/>
    </row>
    <row r="4" spans="1:3" x14ac:dyDescent="0.25">
      <c r="A4" s="5" t="s">
        <v>2</v>
      </c>
      <c r="B4" s="60" t="str">
        <f>'AUTOS  NOTA 322'!B3:C3</f>
        <v>JUZGADO CIVIL DEL CIRCUITO DE MONIQUIRÁ</v>
      </c>
      <c r="C4" s="60"/>
    </row>
    <row r="5" spans="1:3" x14ac:dyDescent="0.25">
      <c r="A5" s="5" t="s">
        <v>3</v>
      </c>
      <c r="B5" s="60" t="str">
        <f>'AUTOS  NOTA 322'!B4:C4</f>
        <v>AUTOTANQUES DE COLOMBIA SA
ALLIANZ SEGUROS SA</v>
      </c>
      <c r="C5" s="60"/>
    </row>
    <row r="6" spans="1:3" ht="15" customHeight="1" x14ac:dyDescent="0.25">
      <c r="A6" s="5" t="s">
        <v>4</v>
      </c>
      <c r="B6" s="60" t="str">
        <f>'AUTOS  NOTA 322'!B5:C5</f>
        <v>CLAUDIA PATRICIA PALENCIA MUÑOZ (VÍCTIMA DIRECTA) (07/08/1978) (45 AÑOS)
DANIELA ALEJANDRA LUNA (HIJA DE LA VÍCTIMA) (15/11/1998) (25 AÑOS)
NEIDER ISAAC CAMACO PALENCIA (HIJO DE LA VÍCTIMA) (28/01/1996) (28 AÑOS)</v>
      </c>
      <c r="C6" s="60"/>
    </row>
    <row r="7" spans="1:3" ht="15" customHeight="1" x14ac:dyDescent="0.25">
      <c r="A7" s="5" t="s">
        <v>5</v>
      </c>
      <c r="B7" s="60" t="str">
        <f>'AUTOS  NOTA 322'!B6:C6</f>
        <v>DEMANDA DIRECTA</v>
      </c>
      <c r="C7" s="60"/>
    </row>
    <row r="8" spans="1:3" ht="15" customHeight="1" x14ac:dyDescent="0.25">
      <c r="A8" s="31" t="s">
        <v>34</v>
      </c>
      <c r="B8" s="60" t="str">
        <f>'AUTOS  NOTA 322'!B7:C8</f>
        <v>CLAUDIA PATRICIA PALENCIA MUÑOZ</v>
      </c>
      <c r="C8" s="60"/>
    </row>
    <row r="9" spans="1:3" ht="18.95" customHeight="1" x14ac:dyDescent="0.25">
      <c r="A9" s="5" t="s">
        <v>103</v>
      </c>
      <c r="B9" s="60" t="s">
        <v>83</v>
      </c>
      <c r="C9" s="60"/>
    </row>
    <row r="10" spans="1:3" x14ac:dyDescent="0.25">
      <c r="A10" s="7" t="s">
        <v>87</v>
      </c>
      <c r="B10" s="105">
        <f>'AUTOS NOTA 324'!B20:C20</f>
        <v>20100000</v>
      </c>
      <c r="C10" s="105"/>
    </row>
    <row r="11" spans="1:3" x14ac:dyDescent="0.25">
      <c r="A11" s="7" t="s">
        <v>104</v>
      </c>
      <c r="B11" s="106">
        <f>'AUTOS NOTA 324'!B39:C39</f>
        <v>6030000</v>
      </c>
      <c r="C11" s="60"/>
    </row>
    <row r="12" spans="1:3" ht="30" x14ac:dyDescent="0.25">
      <c r="A12" s="7" t="s">
        <v>105</v>
      </c>
      <c r="B12" s="103" t="s">
        <v>191</v>
      </c>
      <c r="C12" s="104"/>
    </row>
    <row r="13" spans="1:3" ht="45" x14ac:dyDescent="0.25">
      <c r="A13" s="5" t="s">
        <v>106</v>
      </c>
      <c r="B13" s="60" t="s">
        <v>111</v>
      </c>
      <c r="C13" s="60"/>
    </row>
    <row r="14" spans="1:3" ht="45" x14ac:dyDescent="0.25">
      <c r="A14" s="5" t="s">
        <v>107</v>
      </c>
      <c r="B14" s="60" t="s">
        <v>111</v>
      </c>
      <c r="C14" s="60"/>
    </row>
    <row r="15" spans="1:3" x14ac:dyDescent="0.25">
      <c r="A15" s="5" t="s">
        <v>108</v>
      </c>
      <c r="B15" s="6" t="s">
        <v>111</v>
      </c>
      <c r="C15" s="6"/>
    </row>
    <row r="16" spans="1:3" x14ac:dyDescent="0.25">
      <c r="A16" s="7" t="s">
        <v>109</v>
      </c>
      <c r="B16" s="60" t="s">
        <v>111</v>
      </c>
      <c r="C16" s="60"/>
    </row>
    <row r="17" spans="1:3" x14ac:dyDescent="0.25">
      <c r="A17" s="6" t="s">
        <v>110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111</v>
      </c>
      <c r="C1" s="9" t="s">
        <v>44</v>
      </c>
      <c r="D1" s="9" t="s">
        <v>112</v>
      </c>
      <c r="E1" s="3" t="s">
        <v>50</v>
      </c>
      <c r="F1" s="2" t="s">
        <v>81</v>
      </c>
      <c r="G1" s="4">
        <v>0</v>
      </c>
      <c r="H1" t="s">
        <v>16</v>
      </c>
      <c r="I1" t="s">
        <v>113</v>
      </c>
      <c r="K1" t="s">
        <v>114</v>
      </c>
      <c r="L1" s="30" t="s">
        <v>115</v>
      </c>
      <c r="M1" t="s">
        <v>116</v>
      </c>
      <c r="N1" t="s">
        <v>81</v>
      </c>
      <c r="O1" t="s">
        <v>117</v>
      </c>
    </row>
    <row r="2" spans="1:15" x14ac:dyDescent="0.25">
      <c r="A2" t="s">
        <v>116</v>
      </c>
      <c r="B2" t="s">
        <v>118</v>
      </c>
      <c r="C2" t="s">
        <v>119</v>
      </c>
      <c r="D2" s="2" t="s">
        <v>120</v>
      </c>
      <c r="E2" s="1" t="s">
        <v>121</v>
      </c>
      <c r="F2" s="2" t="s">
        <v>122</v>
      </c>
      <c r="G2" s="4">
        <v>0.7</v>
      </c>
      <c r="H2" t="s">
        <v>123</v>
      </c>
      <c r="I2" t="s">
        <v>124</v>
      </c>
      <c r="K2" t="s">
        <v>125</v>
      </c>
      <c r="L2" s="30" t="s">
        <v>126</v>
      </c>
      <c r="M2" t="s">
        <v>127</v>
      </c>
      <c r="N2" t="s">
        <v>83</v>
      </c>
      <c r="O2" t="s">
        <v>118</v>
      </c>
    </row>
    <row r="3" spans="1:15" x14ac:dyDescent="0.25">
      <c r="A3" t="s">
        <v>127</v>
      </c>
      <c r="C3" t="s">
        <v>128</v>
      </c>
      <c r="D3" s="2" t="s">
        <v>129</v>
      </c>
      <c r="E3" s="1" t="s">
        <v>130</v>
      </c>
      <c r="F3" s="2" t="s">
        <v>83</v>
      </c>
      <c r="G3" s="4">
        <v>0.3</v>
      </c>
      <c r="H3" t="s">
        <v>131</v>
      </c>
      <c r="I3" t="s">
        <v>132</v>
      </c>
      <c r="L3" s="30"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90</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www.w3.org/XML/1998/namespace"/>
    <ds:schemaRef ds:uri="e7d3d6e7-89cb-4750-b948-5e984f176bb6"/>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4382931b-6036-484b-ad41-6810b26eb986"/>
    <ds:schemaRef ds:uri="http://purl.org/dc/dcmitype/"/>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2024-05-28T20:09:06Z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