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Documents\GHA\PROCESOS Y DEMAS\INFORMES INICIALES\"/>
    </mc:Choice>
  </mc:AlternateContent>
  <xr:revisionPtr revIDLastSave="0" documentId="13_ncr:1_{5D45A8C5-32B8-4622-806B-BF62E5854560}" xr6:coauthVersionLast="47" xr6:coauthVersionMax="47" xr10:uidLastSave="{00000000-0000-0000-0000-000000000000}"/>
  <bookViews>
    <workbookView xWindow="28680" yWindow="-120" windowWidth="29040" windowHeight="15720"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8" l="1"/>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3" i="11"/>
  <c r="B2" i="11"/>
  <c r="D34" i="5"/>
  <c r="D35" i="5"/>
  <c r="B8" i="17"/>
  <c r="B7" i="18"/>
  <c r="B6" i="18"/>
  <c r="B5" i="18"/>
  <c r="B4" i="18"/>
  <c r="B3" i="18"/>
  <c r="B2" i="18"/>
  <c r="B7" i="17"/>
  <c r="B6" i="17"/>
  <c r="B5" i="17"/>
  <c r="B4" i="17"/>
  <c r="B3" i="17"/>
  <c r="B2" i="17"/>
  <c r="B17" i="11"/>
  <c r="C10" i="11"/>
  <c r="B7" i="10"/>
  <c r="B7" i="11" s="1"/>
  <c r="B7" i="14"/>
  <c r="B6" i="14"/>
  <c r="B5" i="14"/>
  <c r="B4" i="14"/>
  <c r="B3" i="14"/>
  <c r="B2" i="14"/>
  <c r="B15" i="5"/>
  <c r="B8" i="11" s="1"/>
  <c r="B4" i="10"/>
  <c r="B4" i="11" s="1"/>
  <c r="B5" i="10"/>
  <c r="B5" i="11" s="1"/>
  <c r="B6" i="10"/>
  <c r="B6" i="11" s="1"/>
  <c r="B3" i="10"/>
  <c r="B28" i="11" l="1"/>
  <c r="B9" i="17"/>
</calcChain>
</file>

<file path=xl/sharedStrings.xml><?xml version="1.0" encoding="utf-8"?>
<sst xmlns="http://schemas.openxmlformats.org/spreadsheetml/2006/main" count="268" uniqueCount="192">
  <si>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</si>
  <si>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</si>
  <si>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</si>
  <si>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</si>
  <si>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</si>
  <si>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</si>
  <si>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</si>
  <si>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</si>
  <si>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</si>
  <si>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</si>
  <si>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</si>
  <si>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</si>
  <si>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</si>
  <si>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</si>
  <si>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</si>
  <si>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</si>
  <si>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</si>
  <si>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</si>
  <si>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</si>
  <si>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</si>
  <si>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</si>
  <si>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</si>
  <si>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</si>
  <si>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</si>
  <si>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</si>
  <si>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</si>
  <si>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</si>
  <si>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</si>
  <si>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</si>
  <si>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</si>
  <si>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</si>
  <si>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</si>
  <si>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</si>
  <si>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</si>
  <si>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</si>
  <si>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</si>
  <si>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</si>
  <si>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</si>
  <si>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</si>
  <si>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</si>
  <si>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</si>
  <si>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</si>
  <si>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</si>
  <si>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</si>
  <si>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</si>
  <si>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</si>
  <si>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</si>
  <si>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</si>
  <si>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</si>
  <si>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</si>
  <si>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</si>
  <si>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</si>
  <si>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</si>
  <si>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</si>
  <si>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</si>
  <si>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</si>
  <si>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</si>
  <si>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</si>
  <si>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</si>
  <si>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</si>
  <si>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</si>
  <si>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</si>
  <si>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</si>
  <si>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</si>
  <si>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</si>
  <si>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</si>
  <si>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</si>
  <si>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</si>
  <si>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</si>
  <si>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</si>
  <si>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</si>
  <si>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</si>
  <si>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</si>
  <si>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</si>
  <si>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</si>
  <si>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</si>
  <si>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</si>
  <si>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</si>
  <si>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</si>
  <si>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</si>
  <si>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</si>
  <si>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</si>
  <si>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</si>
  <si>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</si>
  <si>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</si>
  <si>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</si>
  <si>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</si>
  <si>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</si>
  <si>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</si>
  <si>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</si>
  <si>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</si>
  <si>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</si>
  <si>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</si>
  <si>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</si>
  <si>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</si>
  <si>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</si>
  <si>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</si>
  <si>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</si>
  <si>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</si>
  <si>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</si>
  <si>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</si>
  <si>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</si>
  <si>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</si>
  <si>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</si>
  <si>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</si>
  <si>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</si>
  <si>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</si>
  <si>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</si>
  <si>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</si>
  <si>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</si>
  <si>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</si>
  <si>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</si>
  <si>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</si>
  <si>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</si>
  <si>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</si>
  <si>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</si>
  <si>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</si>
  <si>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</si>
  <si>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</si>
  <si>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</si>
  <si>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</si>
  <si>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</si>
  <si>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</si>
  <si>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</si>
  <si>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</si>
  <si>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</si>
  <si>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</si>
  <si>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</si>
  <si>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</si>
  <si>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</si>
  <si>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</si>
  <si>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</si>
  <si>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</si>
  <si>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</si>
  <si>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</si>
  <si>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</si>
  <si>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</si>
  <si>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</si>
  <si>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SINIESTRO   APL</t>
  </si>
  <si>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</si>
  <si>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</si>
  <si>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</si>
  <si>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</si>
  <si>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</si>
  <si>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</si>
  <si>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</si>
  <si>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</si>
  <si>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</si>
  <si>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</si>
  <si>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</si>
  <si>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</si>
  <si>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</si>
  <si>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</si>
  <si>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</si>
  <si>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</si>
  <si>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</si>
  <si>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</si>
  <si>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</si>
  <si>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</si>
  <si>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</si>
  <si>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</si>
  <si>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</si>
  <si>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</si>
  <si>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</si>
  <si>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</si>
  <si>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</si>
  <si>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</si>
  <si>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</si>
  <si>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</si>
  <si>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</si>
  <si>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</si>
  <si>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</si>
  <si>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</si>
  <si>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</si>
  <si>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</si>
  <si>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</si>
  <si>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</si>
  <si>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</si>
  <si>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 xml:space="preserve">
1.	TERMINACIÓN DE LA PÓLIZA DE VIDA HOY Y MAÑANA NO. 1203004749-2 EN VIRTUD DE LA CLAUSULA DE SEGURO SALDADO O SEGURO PRORROGADO. 
2.	EXTINCIÓN DE LA OBLIGACIÓN CONTENIDA EN LA PÓLIZA HOY Y MAÑANA DÓLARES NO. 1210000036-4 POR PAGO 
3.	PRESCRIPCIÓN DE LA ACCIÓN DERIVADA DEL CONTRATO DE SEGURO
4.	PRESCRIPCIÓN DE LA ACCIÓN CIVIL EN LOS TÉRMINOS DEL ARTICULO 2356 DEL CÓDIGO CIVIL
5.	LOS CONTRATOS DE SEGURO DOCUMENTADOS EN LA PÓLIZAS DE VIDA HOY Y MAÑANA ANTIGUO NO. 1203004749-2 Y VIDA HOY Y MAÑANA DÓLARES NO. 1210000036-4 ESTÁN REGIDOS POR LAS NORMAS VIGENTES AL MOMENTO DE SU PERFECCIONAMIENTO 
6.	SUJECIÓN A LAS CONDICIONES GENERALES Y ESPECIALES DE LA PÓLIZA DE SEGURO DE VIDA INDIVIDUAL HOY Y MAÑANA No. 120300474-2 y PÓLIZA PLAN HOY Y MAÑANA DÓLARES No. 120000036-4 
7.	EN EL HIPOTÉTICO CASO EN QUE EL DEMANDANTE ALEGUE QUE LA PÓLIZA PLAN HOY Y MAÑANA DÓLARES NO. 120000036-4 NO EXISTIÓ, DEBERÁ DESCONTARSE EL VALOR PAGADO POR ALLIANZ SEGUROS DE VIDA S.A. 
8.	EL ERROR NO ES FUENTE DE DERECHO 
9.	COMPENSACIÓN 
10.	GENÉRICA O INNOMINADA Y OTRAS. </t>
  </si>
  <si>
    <t>68081400300120200006600</t>
  </si>
  <si>
    <t xml:space="preserve">JUZGADO PRIMERO CIVIL MUNICIPAL DE BARRANCABERMEJA </t>
  </si>
  <si>
    <t>ALVARO REINA SILVA C.C. 5727167</t>
  </si>
  <si>
    <t>ALLIANZ SEGUROS DE VIDA S.A.</t>
  </si>
  <si>
    <t>n/a</t>
  </si>
  <si>
    <t xml:space="preserve">POLIZA DE SEGURO DE VIDA INDIVIDUAL HOY Y MAÑANA PLAN TEMPORAL A EDAD 80 AÑOS CON PARTICIPACION </t>
  </si>
  <si>
    <t xml:space="preserve">EL DEMANDANTE ALVARO REINA SILVA ADQUIRIO EL SEGURO DE VIDA INDIVIDUAL HOY Y MAÑANA PLAN TEMPORAL A EDAD 80 AÑOS CON PARTICIPACION  No. 12-03-004749-2 CON VIGENCIA DEL 22 DE DICIEMBRE DEL 1998 AL 22 DE DICIEMBRE DEL 2045 EXPEDIDO POR ASEGURADORA DE VIDA COLSEGUROS S.A. HOY EN DIA ALLIANZ SEGUROS DE VIDA S.A., DICHA POLIZA FUE ADQUIRIDA CUAL EL DEMANDANTE CONTABA CON 33 AÑOS DE EDAD SOLICITANDO EL VALOR DE RESCATE CONTENIDO EN DICHA POLIZA POR VALOR DE $37.201.320,oo </t>
  </si>
  <si>
    <t xml:space="preserve">ALVARO REINA SILVA </t>
  </si>
  <si>
    <t>POLIZA 12-03-004749-2 Y POLIZA 120000036-4.</t>
  </si>
  <si>
    <t>0$</t>
  </si>
  <si>
    <t>Valor de Rescate</t>
  </si>
  <si>
    <t>La suma objetivada del proceso se estima en $37.201.320.
1.	Valores de rescate garantizados: Se reconocerá la suma de $37.201.320, en tanto dicho valor se encuentra indicado en la cotización de valores de rescate aplicables a la póliza Plan de Vida hoy y mañana No. 1203004749-2, siendo este el valor a reconocer a la edad de 54 años. Este valor corresponde íntegramente a la póliza No. 1203004749-2, sin que resulte procedente descontar ya pagado por concepto de la Póliza Plan Hoy y Mañana Dólares No. 120000036-4. Si bien se ha sostenido que la póliza No. 120000036-4 nació como consecuencia de la terminación de la póliza No. 1203004749-2, lo cierto es que no existe prueba idónea que acredite dicha revocación o conversión a un nuevo aseguramiento, razón por la cual no es viable compensar obligaciones ni trasladar pagos entre pólizas que a la fecha se reputan independientes.</t>
  </si>
  <si>
    <t>La contingencia se califica como PROBABLE, toda vez que, no existe prueba de que el tomador hubiera solicitado la revocación de la póliza No. 1203004749-2 y como consecuencia, esta presta cobertura material y temporal para el evento.  
Lo primero que debe tomarse en consideración es que la Póliza Vida Individual hoy y mañana plan temporal a edad 80 años con participación No. 1203004749-2, cuyo asegurado es el señor Álvaro Reina Silva, presta cobertura temporal y material para el evento, de conformidad con los hechos y pretensiones expuestas en el líbelo de la demanda. Frente a la cobertura material, debe indicarse que la póliza contempla dentro de sus condiciones especiales el pago de valores de rescate garantizados, pretensión que se endilga a la compañía. Frente a la cobertura temporal, debe señalarse que el hecho, esto es, la solicitud de revocación de la póliza que data del 04 de junio de 2019 acaeció dentro de la vigencia de la Póliza comprendida entre 22 de diciembre de 1998 y el 22 de diciembre de 2045. No obstante, es necesario indicar que, si bien se observa dentro de las documentales aportadas por la compañía que dicho aseguramiento finalizó su vigencia el 27 de octubre del año 2000, lo cierto es que, no obran documentos que acrediten dicha solicitud por parte del asegurado, siendo esta su facultad exclusiva como lo establece el art. 1159 del C.Co.
Por otro lado, concurren elementos que acreditan la obligación de pago en cabeza de la compañía aseguradora. Así pues, al hacer una revisión del caso, incluyendo las comunicaciones emitidas por la compañía con destino al asegurado, se observa que aparentemente la póliza terminó su vigencia el 27 de octubre del año 2000 ante la solicitud del asegurado, convirtiéndose en un seguro saldado y/o prorrogado con un valor asegurado en dólares (Póliza No. 1210000036-4), sin embargo, no obra entre los soportes remitidos por la compañía un sustento documental que acredite tal solicitud. En este caso al tratarse de un seguro de vida, al margen de lo dispuesto en el art. 1159 del C.co., esta clase de seguros no podrán revocarse unilateralmente por el asegurador. A su vez, si bien se ha indicado que el valor recaudado en el seguro inicial se usó para el pago de la prima de la nueva póliza, no existe prueba que acredite cual era el valor del fondo para el año 2000 y mucho menos se conoce cual era el costo de la prima del nuevo aseguramiento, lo que condiciona ciertamente los argumentos de defensa de la compañía dentro del caso. Ahora bien, en el caso que se estudia no es procedente argumentar la materialización de la prescripción, pues en el entendido que no existe documental de la solicitud que hiciera el demandante para transformar su seguro en el año 2000, esto lleva a concluir que la póliza sigue vigente a la fecha y se extenderá hasta el plazo pactado inicialmente, es decir, el 22 de diciembre de 2045 y no podría hablarse de la revocación del seguro con la solicitud presentada por el demandante a la compañía del 04 de junio del 2019, como nuevo hito para el cálculo de la prescripción puesto que esta solicitud estuvo condicionada  al pago de los valores de rescate garantizados, los cuales no fueron reconocidos y dieron lugar a la demanda. Por lo indicado, la contingencia se califica como Probable.
Todo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</si>
</sst>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0" fillId="0" borderId="2" xfId="0" applyBorder="1" applyAlignment="1" applyProtection="1">
      <alignment horizontal="justify" vertical="top" wrapText="1"/>
      <protection locked="0"/>
    </xf>
    <xf numFmtId="14" fontId="0" fillId="0" borderId="2" xfId="0" applyNumberFormat="1" applyBorder="1" applyAlignment="1">
      <alignment horizontal="justify" vertical="top" wrapText="1"/>
    </xf>
    <xf numFmtId="14" fontId="0" fillId="0" borderId="2" xfId="0" applyNumberFormat="1" applyBorder="1" applyAlignment="1">
      <alignment horizontal="center" vertical="top"/>
    </xf>
    <xf numFmtId="6" fontId="0" fillId="0" borderId="1" xfId="1" applyNumberFormat="1" applyFont="1" applyBorder="1" applyAlignment="1">
      <alignment horizontal="justify" vertical="top"/>
    </xf>
    <xf numFmtId="6" fontId="0" fillId="0" borderId="1" xfId="1" applyNumberFormat="1" applyFont="1" applyBorder="1" applyAlignment="1" applyProtection="1">
      <alignment horizontal="justify" vertical="top"/>
      <protection locked="0"/>
    </xf>
    <xf numFmtId="6" fontId="6" fillId="7" borderId="1" xfId="1" applyNumberFormat="1" applyFont="1" applyFill="1" applyBorder="1" applyAlignment="1" applyProtection="1">
      <alignment horizontal="center" vertical="top"/>
      <protection locked="0"/>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zoomScaleNormal="100" workbookViewId="0">
      <selection activeCell="A32" sqref="A32"/>
    </sheetView>
  </sheetViews>
  <sheetFormatPr baseColWidth="10" defaultColWidth="0" defaultRowHeight="14.4" x14ac:dyDescent="0.3"/>
  <cols>
    <col min="1" max="1" width="92.6640625" style="7" customWidth="1"/>
    <col min="2" max="2" width="63.88671875" style="7" customWidth="1"/>
    <col min="3" max="3" width="75.109375" style="7" customWidth="1"/>
    <col min="4" max="16384" width="11.44140625" style="2" hidden="1"/>
  </cols>
  <sheetData>
    <row r="1" spans="1:3" ht="28.5" customHeight="1" x14ac:dyDescent="0.3">
      <c r="A1" s="52" t="s">
        <v>29</v>
      </c>
      <c r="B1" s="52"/>
      <c r="C1" s="52"/>
    </row>
    <row r="2" spans="1:3" x14ac:dyDescent="0.3">
      <c r="A2" s="5" t="s">
        <v>121</v>
      </c>
      <c r="B2" s="55" t="s">
        <v>179</v>
      </c>
      <c r="C2" s="56"/>
    </row>
    <row r="3" spans="1:3" x14ac:dyDescent="0.3">
      <c r="A3" s="5" t="s">
        <v>110</v>
      </c>
      <c r="B3" s="53" t="s">
        <v>180</v>
      </c>
      <c r="C3" s="54"/>
    </row>
    <row r="4" spans="1:3" x14ac:dyDescent="0.3">
      <c r="A4" s="5" t="s">
        <v>122</v>
      </c>
      <c r="B4" s="53" t="s">
        <v>182</v>
      </c>
      <c r="C4" s="54"/>
    </row>
    <row r="5" spans="1:3" ht="14.4" customHeight="1" x14ac:dyDescent="0.3">
      <c r="A5" s="5" t="s">
        <v>123</v>
      </c>
      <c r="B5" s="53" t="s">
        <v>181</v>
      </c>
      <c r="C5" s="54"/>
    </row>
    <row r="6" spans="1:3" x14ac:dyDescent="0.3">
      <c r="A6" s="5" t="s">
        <v>124</v>
      </c>
      <c r="B6" s="40" t="s">
        <v>95</v>
      </c>
      <c r="C6" s="40"/>
    </row>
    <row r="7" spans="1:3" x14ac:dyDescent="0.3">
      <c r="A7" s="5" t="s">
        <v>125</v>
      </c>
      <c r="B7" s="53" t="s">
        <v>183</v>
      </c>
      <c r="C7" s="54"/>
    </row>
    <row r="8" spans="1:3" x14ac:dyDescent="0.3">
      <c r="A8" s="5" t="s">
        <v>126</v>
      </c>
      <c r="B8" s="100">
        <v>43620</v>
      </c>
      <c r="C8" s="51"/>
    </row>
    <row r="9" spans="1:3" x14ac:dyDescent="0.3">
      <c r="A9" s="5" t="s">
        <v>127</v>
      </c>
      <c r="B9" s="50" t="s">
        <v>127</v>
      </c>
      <c r="C9" s="51"/>
    </row>
    <row r="10" spans="1:3" x14ac:dyDescent="0.3">
      <c r="A10" s="5" t="s">
        <v>128</v>
      </c>
      <c r="B10" s="100">
        <v>43756</v>
      </c>
      <c r="C10" s="51"/>
    </row>
    <row r="11" spans="1:3" ht="23.25" customHeight="1" x14ac:dyDescent="0.3">
      <c r="A11" s="5" t="s">
        <v>16</v>
      </c>
      <c r="B11" s="50" t="s">
        <v>184</v>
      </c>
      <c r="C11" s="51"/>
    </row>
    <row r="12" spans="1:3" x14ac:dyDescent="0.3">
      <c r="A12" s="41" t="s">
        <v>137</v>
      </c>
      <c r="B12" s="40" t="s">
        <v>185</v>
      </c>
      <c r="C12" s="40"/>
    </row>
    <row r="13" spans="1:3" ht="30" customHeight="1" x14ac:dyDescent="0.3">
      <c r="A13" s="41"/>
      <c r="B13" s="40"/>
      <c r="C13" s="40"/>
    </row>
    <row r="14" spans="1:3" ht="73.5" customHeight="1" x14ac:dyDescent="0.3">
      <c r="A14" s="41"/>
      <c r="B14" s="40"/>
      <c r="C14" s="40"/>
    </row>
    <row r="15" spans="1:3" x14ac:dyDescent="0.3">
      <c r="A15" s="5" t="s">
        <v>129</v>
      </c>
      <c r="B15" s="44">
        <f>SUM(C17,C18,C20,C21,C23)</f>
        <v>37201320</v>
      </c>
      <c r="C15" s="45"/>
    </row>
    <row r="16" spans="1:3" ht="33.75" customHeight="1" x14ac:dyDescent="0.3">
      <c r="A16" s="46" t="s">
        <v>130</v>
      </c>
      <c r="B16" s="47" t="s">
        <v>35</v>
      </c>
      <c r="C16" s="47"/>
    </row>
    <row r="17" spans="1:3" ht="33.75" customHeight="1" x14ac:dyDescent="0.3">
      <c r="A17" s="46"/>
      <c r="B17" s="11" t="s">
        <v>189</v>
      </c>
      <c r="C17" s="102">
        <v>37201320</v>
      </c>
    </row>
    <row r="18" spans="1:3" ht="33.75" customHeight="1" x14ac:dyDescent="0.3">
      <c r="A18" s="46"/>
      <c r="B18" s="11" t="s">
        <v>37</v>
      </c>
      <c r="C18" s="6" t="s">
        <v>188</v>
      </c>
    </row>
    <row r="19" spans="1:3" x14ac:dyDescent="0.3">
      <c r="A19" s="46"/>
      <c r="B19" s="48" t="s">
        <v>38</v>
      </c>
      <c r="C19" s="49"/>
    </row>
    <row r="20" spans="1:3" x14ac:dyDescent="0.3">
      <c r="A20" s="46"/>
      <c r="B20" s="11"/>
      <c r="C20" s="6"/>
    </row>
    <row r="21" spans="1:3" x14ac:dyDescent="0.3">
      <c r="A21" s="46"/>
      <c r="B21" s="11"/>
      <c r="C21" s="6"/>
    </row>
    <row r="22" spans="1:3" x14ac:dyDescent="0.3">
      <c r="A22" s="46"/>
      <c r="B22" s="48" t="s">
        <v>92</v>
      </c>
      <c r="C22" s="49"/>
    </row>
    <row r="23" spans="1:3" x14ac:dyDescent="0.3">
      <c r="A23" s="46"/>
      <c r="B23" s="11"/>
      <c r="C23" s="16"/>
    </row>
    <row r="24" spans="1:3" x14ac:dyDescent="0.3">
      <c r="A24" s="5" t="s">
        <v>131</v>
      </c>
      <c r="B24" s="40" t="s">
        <v>186</v>
      </c>
      <c r="C24" s="40"/>
    </row>
    <row r="25" spans="1:3" x14ac:dyDescent="0.3">
      <c r="A25" s="5" t="s">
        <v>132</v>
      </c>
      <c r="B25" s="40">
        <v>5727167</v>
      </c>
      <c r="C25" s="40"/>
    </row>
    <row r="26" spans="1:3" x14ac:dyDescent="0.3">
      <c r="A26" s="5" t="s">
        <v>133</v>
      </c>
      <c r="B26" s="40" t="s">
        <v>187</v>
      </c>
      <c r="C26" s="40"/>
    </row>
    <row r="27" spans="1:3" x14ac:dyDescent="0.3">
      <c r="A27" s="5" t="s">
        <v>134</v>
      </c>
      <c r="B27" s="101">
        <v>45364</v>
      </c>
      <c r="C27" s="43"/>
    </row>
    <row r="28" spans="1:3" x14ac:dyDescent="0.3">
      <c r="A28" s="5" t="s">
        <v>135</v>
      </c>
      <c r="B28" s="39">
        <v>45866</v>
      </c>
      <c r="C28" s="39"/>
    </row>
    <row r="29" spans="1:3" x14ac:dyDescent="0.3">
      <c r="A29" s="5" t="s">
        <v>136</v>
      </c>
      <c r="B29" s="39">
        <v>45896</v>
      </c>
      <c r="C29" s="40"/>
    </row>
    <row r="34" spans="4:4" x14ac:dyDescent="0.3">
      <c r="D34" s="2" t="str">
        <f t="shared" ref="D34:D35" si="0">UPPER(A34)</f>
        <v/>
      </c>
    </row>
    <row r="35" spans="4:4" x14ac:dyDescent="0.3">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15" zoomScale="85" zoomScaleNormal="85" workbookViewId="0">
      <selection activeCell="C63" sqref="C63"/>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25.8" x14ac:dyDescent="0.3">
      <c r="A1" s="67" t="s">
        <v>28</v>
      </c>
      <c r="B1" s="67"/>
      <c r="C1" s="67"/>
    </row>
    <row r="2" spans="1:3" x14ac:dyDescent="0.3">
      <c r="A2" s="13" t="s">
        <v>14</v>
      </c>
      <c r="B2" s="68" t="s">
        <v>138</v>
      </c>
      <c r="C2" s="43"/>
    </row>
    <row r="3" spans="1:3" x14ac:dyDescent="0.3">
      <c r="A3" s="5" t="s">
        <v>2</v>
      </c>
      <c r="B3" s="40" t="str">
        <f>'GENERALES NOTA 322'!B2:C2</f>
        <v>68081400300120200006600</v>
      </c>
      <c r="C3" s="40"/>
    </row>
    <row r="4" spans="1:3" x14ac:dyDescent="0.3">
      <c r="A4" s="5" t="s">
        <v>0</v>
      </c>
      <c r="B4" s="40" t="str">
        <f>'GENERALES NOTA 322'!B3:C3</f>
        <v xml:space="preserve">JUZGADO PRIMERO CIVIL MUNICIPAL DE BARRANCABERMEJA </v>
      </c>
      <c r="C4" s="40"/>
    </row>
    <row r="5" spans="1:3" x14ac:dyDescent="0.3">
      <c r="A5" s="5" t="s">
        <v>93</v>
      </c>
      <c r="B5" s="40" t="str">
        <f>'GENERALES NOTA 322'!B4:C4</f>
        <v>ALLIANZ SEGUROS DE VIDA S.A.</v>
      </c>
      <c r="C5" s="40"/>
    </row>
    <row r="6" spans="1:3" x14ac:dyDescent="0.3">
      <c r="A6" s="5" t="s">
        <v>1</v>
      </c>
      <c r="B6" s="40" t="str">
        <f>'GENERALES NOTA 322'!B5:C5</f>
        <v>ALVARO REINA SILVA C.C. 5727167</v>
      </c>
      <c r="C6" s="40"/>
    </row>
    <row r="7" spans="1:3" x14ac:dyDescent="0.3">
      <c r="A7" s="5" t="s">
        <v>94</v>
      </c>
      <c r="B7" s="40" t="str">
        <f>'GENERALES NOTA 322'!B6:C6</f>
        <v>DEMANDA DIRECTA</v>
      </c>
      <c r="C7" s="40"/>
    </row>
    <row r="8" spans="1:3" x14ac:dyDescent="0.3">
      <c r="A8" s="13" t="s">
        <v>15</v>
      </c>
      <c r="B8" s="40"/>
      <c r="C8" s="40"/>
    </row>
    <row r="9" spans="1:3" x14ac:dyDescent="0.3">
      <c r="A9" s="13" t="s">
        <v>16</v>
      </c>
      <c r="B9" s="40"/>
      <c r="C9" s="40"/>
    </row>
    <row r="10" spans="1:3" x14ac:dyDescent="0.3">
      <c r="A10" s="13" t="s">
        <v>61</v>
      </c>
      <c r="B10" s="42"/>
      <c r="C10" s="69"/>
    </row>
    <row r="11" spans="1:3" x14ac:dyDescent="0.3">
      <c r="A11" s="13" t="s">
        <v>100</v>
      </c>
      <c r="B11" s="42"/>
      <c r="C11" s="43"/>
    </row>
    <row r="12" spans="1:3" x14ac:dyDescent="0.3">
      <c r="A12" s="13" t="s">
        <v>47</v>
      </c>
      <c r="B12" s="53"/>
      <c r="C12" s="54"/>
    </row>
    <row r="13" spans="1:3" x14ac:dyDescent="0.3">
      <c r="A13" s="13" t="s">
        <v>17</v>
      </c>
      <c r="B13" s="40"/>
      <c r="C13" s="40"/>
    </row>
    <row r="14" spans="1:3" x14ac:dyDescent="0.3">
      <c r="A14" s="13" t="s">
        <v>18</v>
      </c>
      <c r="B14" s="40"/>
      <c r="C14" s="40"/>
    </row>
    <row r="15" spans="1:3" x14ac:dyDescent="0.3">
      <c r="A15" s="13" t="s">
        <v>19</v>
      </c>
      <c r="B15" s="40"/>
      <c r="C15" s="40"/>
    </row>
    <row r="16" spans="1:3" x14ac:dyDescent="0.3">
      <c r="A16" s="65" t="s">
        <v>20</v>
      </c>
      <c r="B16" s="40"/>
      <c r="C16" s="40"/>
    </row>
    <row r="17" spans="1:3" x14ac:dyDescent="0.3">
      <c r="A17" s="66"/>
      <c r="B17" s="9" t="s">
        <v>27</v>
      </c>
      <c r="C17" s="10" t="s">
        <v>4</v>
      </c>
    </row>
    <row r="18" spans="1:3" x14ac:dyDescent="0.3">
      <c r="A18" s="66"/>
      <c r="B18" s="11"/>
      <c r="C18" s="11"/>
    </row>
    <row r="19" spans="1:3" x14ac:dyDescent="0.3">
      <c r="A19" s="66"/>
      <c r="B19" s="11"/>
      <c r="C19" s="11"/>
    </row>
    <row r="20" spans="1:3" x14ac:dyDescent="0.3">
      <c r="A20" s="66"/>
      <c r="B20" s="11"/>
      <c r="C20" s="11"/>
    </row>
    <row r="21" spans="1:3" x14ac:dyDescent="0.3">
      <c r="A21" s="13" t="s">
        <v>13</v>
      </c>
      <c r="B21" s="40"/>
      <c r="C21" s="40"/>
    </row>
    <row r="22" spans="1:3" x14ac:dyDescent="0.3">
      <c r="A22" s="13" t="s">
        <v>48</v>
      </c>
      <c r="B22" s="53"/>
      <c r="C22" s="54"/>
    </row>
    <row r="23" spans="1:3" x14ac:dyDescent="0.3">
      <c r="A23" s="13" t="s">
        <v>5</v>
      </c>
      <c r="B23" s="40"/>
      <c r="C23" s="40"/>
    </row>
    <row r="24" spans="1:3" x14ac:dyDescent="0.3">
      <c r="A24" s="13" t="s">
        <v>59</v>
      </c>
      <c r="B24" s="40"/>
      <c r="C24" s="40"/>
    </row>
    <row r="25" spans="1:3" x14ac:dyDescent="0.3">
      <c r="A25" s="13" t="s">
        <v>26</v>
      </c>
      <c r="B25" s="40"/>
      <c r="C25" s="40"/>
    </row>
    <row r="26" spans="1:3" x14ac:dyDescent="0.3">
      <c r="A26" s="12" t="s">
        <v>60</v>
      </c>
      <c r="B26" s="40"/>
      <c r="C26" s="40"/>
    </row>
    <row r="27" spans="1:3" x14ac:dyDescent="0.3">
      <c r="A27" s="64" t="s">
        <v>51</v>
      </c>
      <c r="B27" s="64"/>
      <c r="C27" s="64"/>
    </row>
    <row r="28" spans="1:3" ht="14.4" customHeight="1" x14ac:dyDescent="0.3">
      <c r="A28" s="59" t="s">
        <v>25</v>
      </c>
      <c r="B28" s="60"/>
      <c r="C28" s="28"/>
    </row>
    <row r="29" spans="1:3" ht="14.4" customHeight="1" x14ac:dyDescent="0.3">
      <c r="A29" s="61" t="s">
        <v>24</v>
      </c>
      <c r="B29" s="62"/>
      <c r="C29" s="28"/>
    </row>
    <row r="30" spans="1:3" ht="14.4" customHeight="1" x14ac:dyDescent="0.3">
      <c r="A30" s="61" t="s">
        <v>23</v>
      </c>
      <c r="B30" s="62"/>
      <c r="C30" s="29"/>
    </row>
    <row r="31" spans="1:3" ht="14.4" customHeight="1" x14ac:dyDescent="0.3">
      <c r="A31" s="61" t="s">
        <v>139</v>
      </c>
      <c r="B31" s="62"/>
      <c r="C31" s="28"/>
    </row>
    <row r="32" spans="1:3" x14ac:dyDescent="0.3">
      <c r="A32" s="61" t="s">
        <v>140</v>
      </c>
      <c r="B32" s="62"/>
      <c r="C32" s="28"/>
    </row>
    <row r="33" spans="1:3" ht="14.4" customHeight="1" x14ac:dyDescent="0.3">
      <c r="A33" s="61" t="s">
        <v>143</v>
      </c>
      <c r="B33" s="62"/>
      <c r="C33" s="28"/>
    </row>
    <row r="34" spans="1:3" ht="14.4" customHeight="1" x14ac:dyDescent="0.3">
      <c r="A34" s="61" t="s">
        <v>78</v>
      </c>
      <c r="B34" s="62"/>
      <c r="C34" s="30"/>
    </row>
    <row r="35" spans="1:3" x14ac:dyDescent="0.3">
      <c r="A35" s="59" t="s">
        <v>90</v>
      </c>
      <c r="B35" s="60"/>
      <c r="C35" s="31"/>
    </row>
    <row r="36" spans="1:3" x14ac:dyDescent="0.3">
      <c r="A36" s="63" t="s">
        <v>72</v>
      </c>
      <c r="B36" s="63"/>
      <c r="C36" s="63"/>
    </row>
    <row r="37" spans="1:3" x14ac:dyDescent="0.3">
      <c r="A37" s="57" t="s">
        <v>73</v>
      </c>
      <c r="B37" s="57"/>
      <c r="C37" s="11"/>
    </row>
    <row r="38" spans="1:3" x14ac:dyDescent="0.3">
      <c r="A38" s="57" t="s">
        <v>74</v>
      </c>
      <c r="B38" s="57"/>
      <c r="C38" s="11"/>
    </row>
    <row r="39" spans="1:3" x14ac:dyDescent="0.3">
      <c r="A39" s="57" t="s">
        <v>75</v>
      </c>
      <c r="B39" s="57"/>
      <c r="C39" s="11"/>
    </row>
    <row r="40" spans="1:3" x14ac:dyDescent="0.3">
      <c r="A40" s="57" t="s">
        <v>76</v>
      </c>
      <c r="B40" s="57"/>
      <c r="C40" s="11"/>
    </row>
    <row r="41" spans="1:3" x14ac:dyDescent="0.3">
      <c r="A41" s="57" t="s">
        <v>77</v>
      </c>
      <c r="B41" s="57"/>
      <c r="C41" s="11"/>
    </row>
    <row r="42" spans="1:3" x14ac:dyDescent="0.3">
      <c r="A42" s="57" t="s">
        <v>79</v>
      </c>
      <c r="B42" s="57"/>
      <c r="C42" s="11"/>
    </row>
    <row r="43" spans="1:3" x14ac:dyDescent="0.3">
      <c r="A43" s="57" t="s">
        <v>80</v>
      </c>
      <c r="B43" s="57"/>
      <c r="C43" s="11"/>
    </row>
    <row r="44" spans="1:3" x14ac:dyDescent="0.3">
      <c r="A44" s="57" t="s">
        <v>81</v>
      </c>
      <c r="B44" s="57"/>
      <c r="C44" s="11"/>
    </row>
    <row r="45" spans="1:3" x14ac:dyDescent="0.3">
      <c r="A45" s="57" t="s">
        <v>82</v>
      </c>
      <c r="B45" s="57"/>
      <c r="C45" s="11"/>
    </row>
    <row r="46" spans="1:3" x14ac:dyDescent="0.3">
      <c r="A46" s="57" t="s">
        <v>83</v>
      </c>
      <c r="B46" s="57"/>
      <c r="C46" s="11"/>
    </row>
    <row r="47" spans="1:3" x14ac:dyDescent="0.3">
      <c r="A47" s="57" t="s">
        <v>84</v>
      </c>
      <c r="B47" s="57"/>
      <c r="C47" s="11"/>
    </row>
    <row r="48" spans="1:3" x14ac:dyDescent="0.3">
      <c r="A48" s="57" t="s">
        <v>85</v>
      </c>
      <c r="B48" s="57"/>
      <c r="C48" s="11"/>
    </row>
    <row r="49" spans="1:3" x14ac:dyDescent="0.3">
      <c r="A49" s="57" t="s">
        <v>86</v>
      </c>
      <c r="B49" s="57"/>
      <c r="C49" s="11"/>
    </row>
    <row r="50" spans="1:3" x14ac:dyDescent="0.3">
      <c r="A50" s="57" t="s">
        <v>87</v>
      </c>
      <c r="B50" s="57"/>
      <c r="C50" s="11"/>
    </row>
    <row r="51" spans="1:3" x14ac:dyDescent="0.3">
      <c r="A51" s="57" t="s">
        <v>88</v>
      </c>
      <c r="B51" s="57"/>
      <c r="C51" s="11"/>
    </row>
    <row r="52" spans="1:3" x14ac:dyDescent="0.3">
      <c r="A52" s="57" t="s">
        <v>89</v>
      </c>
      <c r="B52" s="57"/>
      <c r="C52" s="11"/>
    </row>
    <row r="53" spans="1:3" x14ac:dyDescent="0.3">
      <c r="A53" s="58"/>
      <c r="B53" s="58"/>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abSelected="1" topLeftCell="A29"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3" width="11.44140625" hidden="1"/>
    <col min="16384" max="16384" width="7" hidden="1" customWidth="1"/>
  </cols>
  <sheetData>
    <row r="1" spans="1:6" ht="25.8" x14ac:dyDescent="0.3">
      <c r="A1" s="67" t="s">
        <v>30</v>
      </c>
      <c r="B1" s="67"/>
      <c r="C1" s="67"/>
    </row>
    <row r="2" spans="1:6" x14ac:dyDescent="0.3">
      <c r="A2" s="20" t="s">
        <v>14</v>
      </c>
      <c r="B2" s="86" t="str">
        <f>'GENERALES NOTA 321'!B2:C2</f>
        <v>SINIESTRO   APL</v>
      </c>
      <c r="C2" s="87"/>
    </row>
    <row r="3" spans="1:6" x14ac:dyDescent="0.3">
      <c r="A3" s="21" t="s">
        <v>2</v>
      </c>
      <c r="B3" s="72" t="str">
        <f>'GENERALES NOTA 321'!B3:C3</f>
        <v>68081400300120200006600</v>
      </c>
      <c r="C3" s="72"/>
    </row>
    <row r="4" spans="1:6" x14ac:dyDescent="0.3">
      <c r="A4" s="21" t="s">
        <v>0</v>
      </c>
      <c r="B4" s="72" t="str">
        <f>'GENERALES NOTA 321'!B4:C4</f>
        <v xml:space="preserve">JUZGADO PRIMERO CIVIL MUNICIPAL DE BARRANCABERMEJA </v>
      </c>
      <c r="C4" s="72"/>
    </row>
    <row r="5" spans="1:6" x14ac:dyDescent="0.3">
      <c r="A5" s="21" t="s">
        <v>93</v>
      </c>
      <c r="B5" s="72" t="str">
        <f>'GENERALES NOTA 321'!B5:C5</f>
        <v>ALLIANZ SEGUROS DE VIDA S.A.</v>
      </c>
      <c r="C5" s="72"/>
    </row>
    <row r="6" spans="1:6" ht="14.4" customHeight="1" x14ac:dyDescent="0.3">
      <c r="A6" s="21" t="s">
        <v>1</v>
      </c>
      <c r="B6" s="72" t="str">
        <f>'GENERALES NOTA 321'!B6:C6</f>
        <v>ALVARO REINA SILVA C.C. 5727167</v>
      </c>
      <c r="C6" s="72"/>
    </row>
    <row r="7" spans="1:6" x14ac:dyDescent="0.3">
      <c r="A7" s="21" t="s">
        <v>94</v>
      </c>
      <c r="B7" s="72" t="str">
        <f>'GENERALES NOTA 321'!B7:C7</f>
        <v>DEMANDA DIRECTA</v>
      </c>
      <c r="C7" s="72"/>
    </row>
    <row r="8" spans="1:6" ht="28.8" x14ac:dyDescent="0.3">
      <c r="A8" s="21" t="s">
        <v>33</v>
      </c>
      <c r="B8" s="82">
        <f>'GENERALES NOTA 322'!B15:C15</f>
        <v>37201320</v>
      </c>
      <c r="C8" s="83"/>
    </row>
    <row r="9" spans="1:6" x14ac:dyDescent="0.3">
      <c r="A9" s="88" t="s">
        <v>34</v>
      </c>
      <c r="B9" s="75" t="s">
        <v>35</v>
      </c>
      <c r="C9" s="76"/>
    </row>
    <row r="10" spans="1:6" x14ac:dyDescent="0.3">
      <c r="A10" s="88"/>
      <c r="B10" s="22" t="s">
        <v>189</v>
      </c>
      <c r="C10" s="19">
        <f>'GENERALES NOTA 322'!C17</f>
        <v>37201320</v>
      </c>
    </row>
    <row r="11" spans="1:6" x14ac:dyDescent="0.3">
      <c r="A11" s="88"/>
      <c r="B11" s="22" t="s">
        <v>37</v>
      </c>
      <c r="C11" s="103">
        <v>0</v>
      </c>
    </row>
    <row r="12" spans="1:6" x14ac:dyDescent="0.3">
      <c r="A12" s="88"/>
      <c r="B12" s="75"/>
      <c r="C12" s="76"/>
    </row>
    <row r="13" spans="1:6" x14ac:dyDescent="0.3">
      <c r="A13" s="88"/>
      <c r="B13" s="22" t="s">
        <v>96</v>
      </c>
      <c r="C13" s="104">
        <v>0</v>
      </c>
    </row>
    <row r="14" spans="1:6" x14ac:dyDescent="0.3">
      <c r="A14" s="88"/>
      <c r="B14" s="22" t="s">
        <v>97</v>
      </c>
      <c r="C14" s="104">
        <v>0</v>
      </c>
      <c r="E14" t="s">
        <v>46</v>
      </c>
      <c r="F14" s="17">
        <v>0.7</v>
      </c>
    </row>
    <row r="15" spans="1:6" x14ac:dyDescent="0.3">
      <c r="A15" s="23" t="s">
        <v>31</v>
      </c>
      <c r="B15" s="86" t="s">
        <v>108</v>
      </c>
      <c r="C15" s="87"/>
    </row>
    <row r="16" spans="1:6" ht="89.25" customHeight="1" x14ac:dyDescent="0.3">
      <c r="A16" s="21" t="s">
        <v>32</v>
      </c>
      <c r="B16" s="84" t="s">
        <v>191</v>
      </c>
      <c r="C16" s="85"/>
    </row>
    <row r="17" spans="1:3" ht="28.5" customHeight="1" x14ac:dyDescent="0.3">
      <c r="A17" s="14" t="s">
        <v>39</v>
      </c>
      <c r="B17" s="70">
        <f>((C19+C20+C22+C23)-C26)*C25*C27</f>
        <v>37201320</v>
      </c>
      <c r="C17" s="70"/>
    </row>
    <row r="18" spans="1:3" x14ac:dyDescent="0.3">
      <c r="A18" s="23" t="s">
        <v>40</v>
      </c>
      <c r="B18" s="77" t="s">
        <v>35</v>
      </c>
      <c r="C18" s="78"/>
    </row>
    <row r="19" spans="1:3" x14ac:dyDescent="0.3">
      <c r="A19" s="73"/>
      <c r="B19" s="22" t="s">
        <v>189</v>
      </c>
      <c r="C19" s="103">
        <v>37201320</v>
      </c>
    </row>
    <row r="20" spans="1:3" x14ac:dyDescent="0.3">
      <c r="A20" s="74"/>
      <c r="B20" s="22" t="s">
        <v>37</v>
      </c>
      <c r="C20" s="103">
        <v>0</v>
      </c>
    </row>
    <row r="21" spans="1:3" x14ac:dyDescent="0.3">
      <c r="A21" s="74"/>
      <c r="B21" s="75" t="s">
        <v>38</v>
      </c>
      <c r="C21" s="76"/>
    </row>
    <row r="22" spans="1:3" x14ac:dyDescent="0.3">
      <c r="A22" s="74"/>
      <c r="B22" s="22" t="s">
        <v>96</v>
      </c>
      <c r="C22" s="103">
        <v>0</v>
      </c>
    </row>
    <row r="23" spans="1:3" ht="28.8" x14ac:dyDescent="0.3">
      <c r="A23" s="74"/>
      <c r="B23" s="22" t="s">
        <v>98</v>
      </c>
      <c r="C23" s="103">
        <v>0</v>
      </c>
    </row>
    <row r="24" spans="1:3" x14ac:dyDescent="0.3">
      <c r="A24" s="74"/>
      <c r="B24" s="75" t="s">
        <v>99</v>
      </c>
      <c r="C24" s="76"/>
    </row>
    <row r="25" spans="1:3" x14ac:dyDescent="0.3">
      <c r="A25" s="24"/>
      <c r="B25" s="22" t="s">
        <v>103</v>
      </c>
      <c r="C25" s="25">
        <v>1</v>
      </c>
    </row>
    <row r="26" spans="1:3" x14ac:dyDescent="0.3">
      <c r="A26" s="26"/>
      <c r="B26" s="22" t="s">
        <v>100</v>
      </c>
      <c r="C26" s="27">
        <v>0</v>
      </c>
    </row>
    <row r="27" spans="1:3" x14ac:dyDescent="0.3">
      <c r="A27" s="26"/>
      <c r="B27" s="22" t="s">
        <v>112</v>
      </c>
      <c r="C27" s="25">
        <v>1</v>
      </c>
    </row>
    <row r="28" spans="1:3" x14ac:dyDescent="0.3">
      <c r="A28" s="18" t="s">
        <v>91</v>
      </c>
      <c r="B28" s="70">
        <f>IFERROR(B17*(VLOOKUP(B15,Hoja2!$G$1:$H$6,2,0)),16666)</f>
        <v>26040924</v>
      </c>
      <c r="C28" s="70"/>
    </row>
    <row r="29" spans="1:3" ht="103.5" customHeight="1" x14ac:dyDescent="0.3">
      <c r="A29" s="21" t="s">
        <v>41</v>
      </c>
      <c r="B29" s="71" t="s">
        <v>190</v>
      </c>
      <c r="C29" s="72"/>
    </row>
    <row r="30" spans="1:3" ht="132" customHeight="1" x14ac:dyDescent="0.3">
      <c r="A30" s="21" t="s">
        <v>42</v>
      </c>
      <c r="B30" s="99" t="s">
        <v>178</v>
      </c>
      <c r="C30" s="79"/>
    </row>
    <row r="32" spans="1:3" x14ac:dyDescent="0.3">
      <c r="A32" s="26"/>
      <c r="B32" s="26"/>
      <c r="C32" s="26"/>
    </row>
    <row r="33" spans="1:3" ht="25.8" x14ac:dyDescent="0.3">
      <c r="A33" s="80" t="s">
        <v>172</v>
      </c>
      <c r="B33" s="80"/>
      <c r="C33" s="80"/>
    </row>
    <row r="34" spans="1:3" x14ac:dyDescent="0.3">
      <c r="A34" s="81" t="s">
        <v>175</v>
      </c>
      <c r="B34" s="81"/>
      <c r="C34" s="81"/>
    </row>
    <row r="35" spans="1:3" x14ac:dyDescent="0.3">
      <c r="A35" s="34" t="s">
        <v>154</v>
      </c>
      <c r="B35" s="34" t="s">
        <v>173</v>
      </c>
      <c r="C35" s="35" t="s">
        <v>174</v>
      </c>
    </row>
    <row r="36" spans="1:3" ht="26.4" x14ac:dyDescent="0.3">
      <c r="A36" s="36" t="s">
        <v>162</v>
      </c>
      <c r="B36" s="37" t="s">
        <v>22</v>
      </c>
      <c r="C36" s="36" t="s">
        <v>176</v>
      </c>
    </row>
    <row r="37" spans="1:3" ht="66" x14ac:dyDescent="0.3">
      <c r="A37" s="36" t="s">
        <v>163</v>
      </c>
      <c r="B37" s="37" t="s">
        <v>22</v>
      </c>
      <c r="C37" s="36" t="s">
        <v>155</v>
      </c>
    </row>
    <row r="38" spans="1:3" ht="39.6" x14ac:dyDescent="0.3">
      <c r="A38" s="36" t="s">
        <v>164</v>
      </c>
      <c r="B38" s="37" t="s">
        <v>22</v>
      </c>
      <c r="C38" s="36" t="s">
        <v>177</v>
      </c>
    </row>
    <row r="39" spans="1:3" ht="26.4" x14ac:dyDescent="0.3">
      <c r="A39" s="36" t="s">
        <v>165</v>
      </c>
      <c r="B39" s="37" t="s">
        <v>22</v>
      </c>
      <c r="C39" s="36" t="s">
        <v>156</v>
      </c>
    </row>
    <row r="40" spans="1:3" x14ac:dyDescent="0.3">
      <c r="A40" s="36" t="s">
        <v>166</v>
      </c>
      <c r="B40" s="37" t="s">
        <v>22</v>
      </c>
      <c r="C40" s="38"/>
    </row>
    <row r="41" spans="1:3" ht="26.4" x14ac:dyDescent="0.3">
      <c r="A41" s="36" t="s">
        <v>167</v>
      </c>
      <c r="B41" s="37" t="s">
        <v>22</v>
      </c>
      <c r="C41" s="36" t="s">
        <v>157</v>
      </c>
    </row>
    <row r="42" spans="1:3" ht="26.4" x14ac:dyDescent="0.3">
      <c r="A42" s="36" t="s">
        <v>168</v>
      </c>
      <c r="B42" s="37" t="s">
        <v>22</v>
      </c>
      <c r="C42" s="36" t="s">
        <v>158</v>
      </c>
    </row>
    <row r="43" spans="1:3" x14ac:dyDescent="0.3">
      <c r="A43" s="36" t="s">
        <v>169</v>
      </c>
      <c r="B43" s="37" t="s">
        <v>22</v>
      </c>
      <c r="C43" s="38" t="s">
        <v>159</v>
      </c>
    </row>
    <row r="44" spans="1:3" ht="26.4" x14ac:dyDescent="0.3">
      <c r="A44" s="36" t="s">
        <v>170</v>
      </c>
      <c r="B44" s="37" t="s">
        <v>22</v>
      </c>
      <c r="C44" s="38" t="s">
        <v>160</v>
      </c>
    </row>
    <row r="45" spans="1:3" ht="26.4" x14ac:dyDescent="0.3">
      <c r="A45" s="36" t="s">
        <v>171</v>
      </c>
      <c r="B45" s="37" t="s">
        <v>22</v>
      </c>
      <c r="C45" s="38" t="s">
        <v>161</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4.4" x14ac:dyDescent="0.3"/>
  <cols>
    <col min="1" max="1" width="62.33203125" customWidth="1"/>
    <col min="2" max="3" width="69.33203125" customWidth="1"/>
    <col min="4" max="16384" width="10.88671875" hidden="1"/>
  </cols>
  <sheetData>
    <row r="1" spans="1:3" ht="25.8" x14ac:dyDescent="0.3">
      <c r="A1" s="67" t="s">
        <v>43</v>
      </c>
      <c r="B1" s="67"/>
      <c r="C1" s="67"/>
    </row>
    <row r="2" spans="1:3" ht="17.100000000000001" customHeight="1" x14ac:dyDescent="0.3">
      <c r="A2" s="32" t="s">
        <v>14</v>
      </c>
      <c r="B2" s="42" t="str">
        <f>'[2]AUTOS NOTA 321'!B2:C2</f>
        <v xml:space="preserve">SINIESTRO   LEGIS </v>
      </c>
      <c r="C2" s="43"/>
    </row>
    <row r="3" spans="1:3" ht="15.9" customHeight="1" x14ac:dyDescent="0.3">
      <c r="A3" s="5" t="s">
        <v>121</v>
      </c>
      <c r="B3" s="40" t="str">
        <f>'GENERALES NOTA 322'!B2:C2</f>
        <v>68081400300120200006600</v>
      </c>
      <c r="C3" s="40"/>
    </row>
    <row r="4" spans="1:3" x14ac:dyDescent="0.3">
      <c r="A4" s="5" t="s">
        <v>110</v>
      </c>
      <c r="B4" s="40" t="str">
        <f>'GENERALES NOTA 322'!B3:C3</f>
        <v xml:space="preserve">JUZGADO PRIMERO CIVIL MUNICIPAL DE BARRANCABERMEJA </v>
      </c>
      <c r="C4" s="40"/>
    </row>
    <row r="5" spans="1:3" ht="29.1" customHeight="1" x14ac:dyDescent="0.3">
      <c r="A5" s="5" t="s">
        <v>122</v>
      </c>
      <c r="B5" s="40" t="str">
        <f>'GENERALES NOTA 322'!B4:C4</f>
        <v>ALLIANZ SEGUROS DE VIDA S.A.</v>
      </c>
      <c r="C5" s="40"/>
    </row>
    <row r="6" spans="1:3" x14ac:dyDescent="0.3">
      <c r="A6" s="5" t="s">
        <v>123</v>
      </c>
      <c r="B6" s="40" t="str">
        <f>'GENERALES NOTA 322'!B5:C5</f>
        <v>ALVARO REINA SILVA C.C. 5727167</v>
      </c>
      <c r="C6" s="40"/>
    </row>
    <row r="7" spans="1:3" ht="43.5" customHeight="1" x14ac:dyDescent="0.3">
      <c r="A7" s="5" t="s">
        <v>124</v>
      </c>
      <c r="B7" s="40" t="str">
        <f>'GENERALES NOTA 322'!B6:C6</f>
        <v>DEMANDA DIRECTA</v>
      </c>
      <c r="C7" s="40"/>
    </row>
    <row r="8" spans="1:3" x14ac:dyDescent="0.3">
      <c r="A8" s="5" t="s">
        <v>101</v>
      </c>
      <c r="B8" s="40" t="s">
        <v>104</v>
      </c>
      <c r="C8" s="40"/>
    </row>
    <row r="9" spans="1:3" x14ac:dyDescent="0.3">
      <c r="A9" s="15" t="s">
        <v>40</v>
      </c>
      <c r="B9" s="89"/>
      <c r="C9" s="89"/>
    </row>
    <row r="10" spans="1:3" x14ac:dyDescent="0.3">
      <c r="A10" s="15" t="s">
        <v>144</v>
      </c>
      <c r="B10" s="40"/>
      <c r="C10" s="40"/>
    </row>
    <row r="11" spans="1:3" x14ac:dyDescent="0.3">
      <c r="A11" s="15" t="s">
        <v>143</v>
      </c>
      <c r="B11" s="90"/>
      <c r="C11" s="58"/>
    </row>
    <row r="12" spans="1:3" ht="28.8" x14ac:dyDescent="0.3">
      <c r="A12" s="5" t="s">
        <v>145</v>
      </c>
      <c r="B12" s="40"/>
      <c r="C12" s="40"/>
    </row>
    <row r="13" spans="1:3" ht="28.8" x14ac:dyDescent="0.3">
      <c r="A13" s="5" t="s">
        <v>146</v>
      </c>
      <c r="B13" s="40"/>
      <c r="C13" s="40"/>
    </row>
    <row r="14" spans="1:3" x14ac:dyDescent="0.3">
      <c r="A14" s="5" t="s">
        <v>147</v>
      </c>
      <c r="B14" s="42"/>
      <c r="C14" s="43"/>
    </row>
    <row r="15" spans="1:3" x14ac:dyDescent="0.3">
      <c r="A15" s="15" t="s">
        <v>148</v>
      </c>
      <c r="B15" s="40"/>
      <c r="C15" s="40"/>
    </row>
    <row r="16" spans="1:3" ht="100.5" customHeight="1" x14ac:dyDescent="0.3">
      <c r="A16" s="11" t="s">
        <v>149</v>
      </c>
      <c r="B16" s="58"/>
      <c r="C16" s="58"/>
    </row>
    <row r="17" ht="36.6" customHeight="1" x14ac:dyDescent="0.3"/>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18" x14ac:dyDescent="0.3">
      <c r="A1" s="91" t="s">
        <v>119</v>
      </c>
      <c r="B1" s="91"/>
      <c r="C1" s="91"/>
    </row>
    <row r="2" spans="1:3" x14ac:dyDescent="0.3">
      <c r="A2" s="32" t="s">
        <v>14</v>
      </c>
      <c r="B2" s="42" t="str">
        <f>'[2]AUTOS NOTA 321'!B2:C2</f>
        <v xml:space="preserve">SINIESTRO   LEGIS </v>
      </c>
      <c r="C2" s="43"/>
    </row>
    <row r="3" spans="1:3" ht="23.4" customHeight="1" x14ac:dyDescent="0.3">
      <c r="A3" s="5" t="s">
        <v>2</v>
      </c>
      <c r="B3" s="40" t="str">
        <f>'GENERALES NOTA 322'!B2:C2</f>
        <v>68081400300120200006600</v>
      </c>
      <c r="C3" s="40"/>
    </row>
    <row r="4" spans="1:3" x14ac:dyDescent="0.3">
      <c r="A4" s="5" t="s">
        <v>0</v>
      </c>
      <c r="B4" s="40" t="str">
        <f>'GENERALES NOTA 322'!B3:C3</f>
        <v xml:space="preserve">JUZGADO PRIMERO CIVIL MUNICIPAL DE BARRANCABERMEJA </v>
      </c>
      <c r="C4" s="40"/>
    </row>
    <row r="5" spans="1:3" x14ac:dyDescent="0.3">
      <c r="A5" s="5" t="s">
        <v>93</v>
      </c>
      <c r="B5" s="40" t="str">
        <f>'GENERALES NOTA 322'!B4:C4</f>
        <v>ALLIANZ SEGUROS DE VIDA S.A.</v>
      </c>
      <c r="C5" s="40"/>
    </row>
    <row r="6" spans="1:3" x14ac:dyDescent="0.3">
      <c r="A6" s="5" t="s">
        <v>1</v>
      </c>
      <c r="B6" s="40" t="str">
        <f>'GENERALES NOTA 322'!B5:C5</f>
        <v>ALVARO REINA SILVA C.C. 5727167</v>
      </c>
      <c r="C6" s="40"/>
    </row>
    <row r="7" spans="1:3" x14ac:dyDescent="0.3">
      <c r="A7" s="5" t="s">
        <v>94</v>
      </c>
      <c r="B7" s="40" t="str">
        <f>'GENERALES NOTA 322'!B6:C6</f>
        <v>DEMANDA DIRECTA</v>
      </c>
      <c r="C7" s="40"/>
    </row>
    <row r="8" spans="1:3" x14ac:dyDescent="0.3">
      <c r="A8" s="5" t="s">
        <v>101</v>
      </c>
      <c r="B8" s="40" t="str">
        <f>'GENERALES NOTA 325'!B8:C8</f>
        <v>PROBABLE GENERALES</v>
      </c>
      <c r="C8" s="40"/>
    </row>
    <row r="9" spans="1:3" x14ac:dyDescent="0.3">
      <c r="A9" s="15" t="s">
        <v>40</v>
      </c>
      <c r="B9" s="92">
        <f>'GENERALES  NOTA 324 -478'!B17:C17</f>
        <v>37201320</v>
      </c>
      <c r="C9" s="92"/>
    </row>
    <row r="10" spans="1:3" x14ac:dyDescent="0.3">
      <c r="A10" s="5" t="s">
        <v>113</v>
      </c>
      <c r="B10" s="93">
        <v>25000000</v>
      </c>
      <c r="C10" s="93"/>
    </row>
    <row r="11" spans="1:3" ht="41.1" customHeight="1" x14ac:dyDescent="0.3">
      <c r="A11" s="5" t="s">
        <v>153</v>
      </c>
      <c r="B11" s="40"/>
      <c r="C11" s="40"/>
    </row>
    <row r="12" spans="1:3" ht="41.1" hidden="1" customHeight="1" x14ac:dyDescent="0.3">
      <c r="A12" s="5" t="s">
        <v>116</v>
      </c>
      <c r="B12" s="40"/>
      <c r="C12" s="40"/>
    </row>
    <row r="13" spans="1:3" ht="18.75" customHeight="1" x14ac:dyDescent="0.3">
      <c r="A13" s="5" t="s">
        <v>117</v>
      </c>
      <c r="B13" s="94"/>
      <c r="C13" s="94"/>
    </row>
    <row r="14" spans="1:3" x14ac:dyDescent="0.3">
      <c r="A14" s="5" t="s">
        <v>118</v>
      </c>
      <c r="B14" s="40"/>
      <c r="C14" s="40"/>
    </row>
    <row r="20" spans="4:8" x14ac:dyDescent="0.3">
      <c r="D20" t="str">
        <f t="shared" ref="D20:H20" si="0">UPPER(D18)</f>
        <v/>
      </c>
      <c r="E20" t="str">
        <f t="shared" si="0"/>
        <v/>
      </c>
      <c r="F20" t="str">
        <f t="shared" si="0"/>
        <v/>
      </c>
      <c r="G20" t="str">
        <f t="shared" si="0"/>
        <v/>
      </c>
      <c r="H20" t="str">
        <f t="shared" si="0"/>
        <v/>
      </c>
    </row>
    <row r="21" spans="4:8" x14ac:dyDescent="0.3">
      <c r="D21" t="str">
        <f t="shared" ref="D21:H21" si="1">UPPER(D19)</f>
        <v/>
      </c>
      <c r="E21" t="str">
        <f t="shared" si="1"/>
        <v/>
      </c>
      <c r="F21" t="str">
        <f t="shared" si="1"/>
        <v/>
      </c>
      <c r="G21" t="str">
        <f t="shared" si="1"/>
        <v/>
      </c>
      <c r="H21" t="str">
        <f t="shared" si="1"/>
        <v/>
      </c>
    </row>
    <row r="22" spans="4:8" x14ac:dyDescent="0.3">
      <c r="D22" t="str">
        <f t="shared" ref="D22:H22" si="2">UPPER(D20)</f>
        <v/>
      </c>
      <c r="E22" t="str">
        <f t="shared" si="2"/>
        <v/>
      </c>
      <c r="F22" t="str">
        <f t="shared" si="2"/>
        <v/>
      </c>
      <c r="G22" t="str">
        <f t="shared" si="2"/>
        <v/>
      </c>
      <c r="H22" t="str">
        <f t="shared" si="2"/>
        <v/>
      </c>
    </row>
    <row r="23" spans="4:8" x14ac:dyDescent="0.3">
      <c r="D23" t="str">
        <f>UPPER(D21)</f>
        <v/>
      </c>
      <c r="E23" t="str">
        <f t="shared" ref="E23:H23" si="3">UPPER(E21)</f>
        <v/>
      </c>
      <c r="F23" t="str">
        <f t="shared" si="3"/>
        <v/>
      </c>
      <c r="G23" t="str">
        <f t="shared" si="3"/>
        <v/>
      </c>
      <c r="H23" t="str">
        <f t="shared" si="3"/>
        <v/>
      </c>
    </row>
    <row r="24" spans="4:8" x14ac:dyDescent="0.3">
      <c r="D24" t="str">
        <f t="shared" ref="D24:H24" si="4">UPPER(D22)</f>
        <v/>
      </c>
      <c r="E24" t="str">
        <f t="shared" si="4"/>
        <v/>
      </c>
      <c r="F24" t="str">
        <f t="shared" si="4"/>
        <v/>
      </c>
      <c r="G24" t="str">
        <f t="shared" si="4"/>
        <v/>
      </c>
      <c r="H24" t="str">
        <f t="shared" si="4"/>
        <v/>
      </c>
    </row>
    <row r="25" spans="4:8" x14ac:dyDescent="0.3">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3" ht="18" x14ac:dyDescent="0.3">
      <c r="A1" s="91" t="s">
        <v>120</v>
      </c>
      <c r="B1" s="91"/>
      <c r="C1" s="91"/>
    </row>
    <row r="2" spans="1:3" ht="14.1" customHeight="1" x14ac:dyDescent="0.3">
      <c r="A2" s="13" t="s">
        <v>14</v>
      </c>
      <c r="B2" s="42" t="str">
        <f>'[2]AUTOS NOTA 321'!B2:C2</f>
        <v xml:space="preserve">SINIESTRO   LEGIS </v>
      </c>
      <c r="C2" s="43"/>
    </row>
    <row r="3" spans="1:3" x14ac:dyDescent="0.3">
      <c r="A3" s="5" t="s">
        <v>2</v>
      </c>
      <c r="B3" s="40" t="str">
        <f>'GENERALES NOTA 322'!B2:C2</f>
        <v>68081400300120200006600</v>
      </c>
      <c r="C3" s="40"/>
    </row>
    <row r="4" spans="1:3" x14ac:dyDescent="0.3">
      <c r="A4" s="5" t="s">
        <v>0</v>
      </c>
      <c r="B4" s="40" t="str">
        <f>'GENERALES NOTA 322'!B3:C3</f>
        <v xml:space="preserve">JUZGADO PRIMERO CIVIL MUNICIPAL DE BARRANCABERMEJA </v>
      </c>
      <c r="C4" s="40"/>
    </row>
    <row r="5" spans="1:3" x14ac:dyDescent="0.3">
      <c r="A5" s="5" t="s">
        <v>93</v>
      </c>
      <c r="B5" s="40" t="str">
        <f>'GENERALES NOTA 322'!B4:C4</f>
        <v>ALLIANZ SEGUROS DE VIDA S.A.</v>
      </c>
      <c r="C5" s="40"/>
    </row>
    <row r="6" spans="1:3" x14ac:dyDescent="0.3">
      <c r="A6" s="5" t="s">
        <v>1</v>
      </c>
      <c r="B6" s="40" t="str">
        <f>'GENERALES NOTA 322'!B5:C5</f>
        <v>ALVARO REINA SILVA C.C. 5727167</v>
      </c>
      <c r="C6" s="40"/>
    </row>
    <row r="7" spans="1:3" x14ac:dyDescent="0.3">
      <c r="A7" s="5" t="s">
        <v>94</v>
      </c>
      <c r="B7" s="40" t="str">
        <f>'GENERALES NOTA 322'!B6:C6</f>
        <v>DEMANDA DIRECTA</v>
      </c>
      <c r="C7" s="40"/>
    </row>
    <row r="8" spans="1:3" x14ac:dyDescent="0.3">
      <c r="A8" s="5" t="s">
        <v>114</v>
      </c>
      <c r="B8" s="40" t="str">
        <f>'GENERALES NOTA 325'!B8:C8</f>
        <v>PROBABLE GENERALES</v>
      </c>
      <c r="C8" s="40"/>
    </row>
    <row r="9" spans="1:3" ht="24" customHeight="1" x14ac:dyDescent="0.3">
      <c r="A9" s="5" t="s">
        <v>115</v>
      </c>
      <c r="B9" s="40"/>
      <c r="C9" s="40"/>
    </row>
    <row r="10" spans="1:3" ht="88.5" customHeight="1" x14ac:dyDescent="0.3">
      <c r="A10" s="5" t="s">
        <v>150</v>
      </c>
      <c r="B10" s="40"/>
      <c r="C10" s="40"/>
    </row>
    <row r="11" spans="1:3" ht="43.5" customHeight="1" x14ac:dyDescent="0.3">
      <c r="A11" s="97"/>
      <c r="B11" s="97"/>
      <c r="C11" s="97"/>
    </row>
    <row r="12" spans="1:3" hidden="1" x14ac:dyDescent="0.3">
      <c r="A12" s="98"/>
      <c r="B12" s="98"/>
      <c r="C12" s="98"/>
    </row>
    <row r="13" spans="1:3" ht="18" x14ac:dyDescent="0.3">
      <c r="A13" s="91" t="s">
        <v>151</v>
      </c>
      <c r="B13" s="91"/>
      <c r="C13" s="91"/>
    </row>
    <row r="14" spans="1:3" x14ac:dyDescent="0.3">
      <c r="A14" s="23" t="s">
        <v>31</v>
      </c>
      <c r="B14" s="86" t="s">
        <v>44</v>
      </c>
      <c r="C14" s="87"/>
    </row>
    <row r="15" spans="1:3" ht="28.8" x14ac:dyDescent="0.3">
      <c r="A15" s="21" t="s">
        <v>32</v>
      </c>
      <c r="B15" s="84"/>
      <c r="C15" s="85"/>
    </row>
    <row r="16" spans="1:3" ht="28.8" x14ac:dyDescent="0.3">
      <c r="A16" s="14" t="s">
        <v>39</v>
      </c>
      <c r="B16" s="70">
        <f>((C18+C19+C21+C22)-C25)*C24*C26</f>
        <v>100000000</v>
      </c>
      <c r="C16" s="70"/>
    </row>
    <row r="17" spans="1:3" x14ac:dyDescent="0.3">
      <c r="A17" s="23" t="s">
        <v>40</v>
      </c>
      <c r="B17" s="77" t="s">
        <v>35</v>
      </c>
      <c r="C17" s="78"/>
    </row>
    <row r="18" spans="1:3" x14ac:dyDescent="0.3">
      <c r="A18" s="73"/>
      <c r="B18" s="22" t="s">
        <v>36</v>
      </c>
      <c r="C18" s="19">
        <v>100000000</v>
      </c>
    </row>
    <row r="19" spans="1:3" x14ac:dyDescent="0.3">
      <c r="A19" s="74"/>
      <c r="B19" s="22" t="s">
        <v>37</v>
      </c>
      <c r="C19" s="19">
        <v>0</v>
      </c>
    </row>
    <row r="20" spans="1:3" x14ac:dyDescent="0.3">
      <c r="A20" s="74"/>
      <c r="B20" s="75" t="s">
        <v>38</v>
      </c>
      <c r="C20" s="76"/>
    </row>
    <row r="21" spans="1:3" x14ac:dyDescent="0.3">
      <c r="A21" s="74"/>
      <c r="B21" s="22" t="s">
        <v>96</v>
      </c>
      <c r="C21" s="19">
        <v>0</v>
      </c>
    </row>
    <row r="22" spans="1:3" ht="28.8" x14ac:dyDescent="0.3">
      <c r="A22" s="74"/>
      <c r="B22" s="22" t="s">
        <v>98</v>
      </c>
      <c r="C22" s="19">
        <v>0</v>
      </c>
    </row>
    <row r="23" spans="1:3" x14ac:dyDescent="0.3">
      <c r="A23" s="74"/>
      <c r="B23" s="75" t="s">
        <v>99</v>
      </c>
      <c r="C23" s="76"/>
    </row>
    <row r="24" spans="1:3" x14ac:dyDescent="0.3">
      <c r="A24" s="24"/>
      <c r="B24" s="22" t="s">
        <v>103</v>
      </c>
      <c r="C24" s="25">
        <v>1</v>
      </c>
    </row>
    <row r="25" spans="1:3" x14ac:dyDescent="0.3">
      <c r="A25" s="26"/>
      <c r="B25" s="22" t="s">
        <v>100</v>
      </c>
      <c r="C25" s="27">
        <v>0</v>
      </c>
    </row>
    <row r="26" spans="1:3" x14ac:dyDescent="0.3">
      <c r="A26" s="26"/>
      <c r="B26" s="22" t="s">
        <v>112</v>
      </c>
      <c r="C26" s="25">
        <v>1</v>
      </c>
    </row>
    <row r="27" spans="1:3" x14ac:dyDescent="0.3">
      <c r="A27" s="18" t="s">
        <v>91</v>
      </c>
      <c r="B27" s="70">
        <f>IFERROR(B16*(VLOOKUP(B14,Hoja2!$G$1:$H$6,2,0)),16666)</f>
        <v>16666</v>
      </c>
      <c r="C27" s="70"/>
    </row>
    <row r="28" spans="1:3" ht="95.25" customHeight="1" x14ac:dyDescent="0.3">
      <c r="A28" s="33" t="s">
        <v>152</v>
      </c>
      <c r="B28" s="95"/>
      <c r="C28" s="96"/>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102</v>
      </c>
    </row>
    <row r="2" spans="1:1" x14ac:dyDescent="0.3">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546875" defaultRowHeight="14.4" x14ac:dyDescent="0.3"/>
  <cols>
    <col min="4" max="4" width="20.109375" bestFit="1" customWidth="1"/>
    <col min="5" max="5" width="42.88671875" bestFit="1" customWidth="1"/>
    <col min="7" max="7" width="33.33203125" customWidth="1"/>
    <col min="14" max="14" width="20.6640625" customWidth="1"/>
  </cols>
  <sheetData>
    <row r="1" spans="1:14" x14ac:dyDescent="0.3">
      <c r="A1" s="8" t="s">
        <v>47</v>
      </c>
      <c r="B1" t="s">
        <v>21</v>
      </c>
      <c r="C1" s="8" t="s">
        <v>20</v>
      </c>
      <c r="D1" s="8" t="s">
        <v>48</v>
      </c>
      <c r="E1" s="3" t="s">
        <v>5</v>
      </c>
      <c r="F1" s="2" t="s">
        <v>46</v>
      </c>
      <c r="G1" s="2" t="s">
        <v>104</v>
      </c>
      <c r="H1" s="4">
        <v>0.7</v>
      </c>
      <c r="I1" t="s">
        <v>3</v>
      </c>
      <c r="J1" t="s">
        <v>66</v>
      </c>
      <c r="L1" t="s">
        <v>111</v>
      </c>
      <c r="N1" s="2" t="s">
        <v>141</v>
      </c>
    </row>
    <row r="2" spans="1:14" x14ac:dyDescent="0.3">
      <c r="A2" t="s">
        <v>52</v>
      </c>
      <c r="B2" t="s">
        <v>22</v>
      </c>
      <c r="C2" t="s">
        <v>56</v>
      </c>
      <c r="D2" s="2" t="s">
        <v>49</v>
      </c>
      <c r="E2" s="1" t="s">
        <v>8</v>
      </c>
      <c r="F2" s="2" t="s">
        <v>44</v>
      </c>
      <c r="G2" s="2" t="s">
        <v>105</v>
      </c>
      <c r="H2" s="4">
        <v>0.25</v>
      </c>
      <c r="I2" t="s">
        <v>62</v>
      </c>
      <c r="J2" t="s">
        <v>67</v>
      </c>
      <c r="L2" t="s">
        <v>95</v>
      </c>
      <c r="N2" s="2" t="s">
        <v>142</v>
      </c>
    </row>
    <row r="3" spans="1:14" x14ac:dyDescent="0.3">
      <c r="A3" t="s">
        <v>53</v>
      </c>
      <c r="C3" t="s">
        <v>57</v>
      </c>
      <c r="D3" s="2" t="s">
        <v>50</v>
      </c>
      <c r="E3" s="1" t="s">
        <v>9</v>
      </c>
      <c r="F3" s="2" t="s">
        <v>45</v>
      </c>
      <c r="G3" s="2" t="s">
        <v>106</v>
      </c>
      <c r="H3" s="4">
        <v>0.55000000000000004</v>
      </c>
      <c r="I3" t="s">
        <v>63</v>
      </c>
      <c r="J3" t="s">
        <v>68</v>
      </c>
      <c r="N3" s="2" t="s">
        <v>44</v>
      </c>
    </row>
    <row r="4" spans="1:14" x14ac:dyDescent="0.3">
      <c r="A4" t="s">
        <v>54</v>
      </c>
      <c r="C4" t="s">
        <v>58</v>
      </c>
      <c r="E4" s="1" t="s">
        <v>10</v>
      </c>
      <c r="G4" s="2" t="s">
        <v>107</v>
      </c>
      <c r="H4" s="4">
        <v>0.15</v>
      </c>
      <c r="I4" t="s">
        <v>64</v>
      </c>
      <c r="J4" t="s">
        <v>69</v>
      </c>
      <c r="N4" s="2"/>
    </row>
    <row r="5" spans="1:14" x14ac:dyDescent="0.3">
      <c r="A5" t="s">
        <v>55</v>
      </c>
      <c r="E5" s="1" t="s">
        <v>6</v>
      </c>
      <c r="G5" s="2" t="s">
        <v>108</v>
      </c>
      <c r="H5" s="4">
        <v>0.7</v>
      </c>
      <c r="I5" t="s">
        <v>65</v>
      </c>
      <c r="J5" t="s">
        <v>70</v>
      </c>
      <c r="N5" s="2"/>
    </row>
    <row r="6" spans="1:14" x14ac:dyDescent="0.3">
      <c r="E6" s="1" t="s">
        <v>7</v>
      </c>
      <c r="G6" s="2" t="s">
        <v>109</v>
      </c>
      <c r="H6" s="4">
        <v>0.3</v>
      </c>
      <c r="J6" t="s">
        <v>71</v>
      </c>
      <c r="N6" s="2"/>
    </row>
    <row r="7" spans="1:14" x14ac:dyDescent="0.3">
      <c r="E7" s="1" t="s">
        <v>12</v>
      </c>
      <c r="G7" s="2" t="s">
        <v>44</v>
      </c>
      <c r="N7" s="2" t="s">
        <v>44</v>
      </c>
    </row>
    <row r="8" spans="1:14" x14ac:dyDescent="0.3">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Esteban Franco Zuluaga</cp:lastModifiedBy>
  <dcterms:created xsi:type="dcterms:W3CDTF">2020-12-07T14:41:17Z</dcterms:created>
  <dcterms:modified xsi:type="dcterms:W3CDTF">2025-09-01T23:19:58Z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