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codeName="ThisWorkbook"/>
  <mc:AlternateContent xmlns:mc="http://schemas.openxmlformats.org/markup-compatibility/2006">
    <mc:Choice Requires="x15">
      <x15ac:absPath xmlns:x15ac="http://schemas.microsoft.com/office/spreadsheetml/2010/11/ac" url="https://allianzms-my.sharepoint.com/personal/david_giraldo_allianz_co/Documents/ANTECEDENTES/CALI/DANIELA QUINTERO/"/>
    </mc:Choice>
  </mc:AlternateContent>
  <xr:revisionPtr revIDLastSave="2" documentId="8_{E50FB4AA-CABF-4245-B39A-4060F946DA2E}" xr6:coauthVersionLast="47" xr6:coauthVersionMax="47" xr10:uidLastSave="{77E7E5B9-8FDD-4B2E-A0C4-607A18F4F789}"/>
  <bookViews>
    <workbookView xWindow="19080" yWindow="-120" windowWidth="19440" windowHeight="14880" activeTab="1"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definedNames>
    <definedName name="Posición">#REF!</definedName>
    <definedName name="Probabilidad">#REF!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5" i="5" l="1"/>
  <c r="B8" i="11" s="1"/>
  <c r="B17" i="11"/>
  <c r="B28" i="11" s="1"/>
  <c r="C11" i="11"/>
  <c r="C10" i="11"/>
  <c r="B7" i="10"/>
  <c r="B7" i="14"/>
  <c r="B6" i="14"/>
  <c r="B5" i="14"/>
  <c r="B4" i="14"/>
  <c r="B3" i="14"/>
  <c r="B4" i="11"/>
  <c r="B5" i="11"/>
  <c r="B6" i="11"/>
  <c r="B7" i="11"/>
  <c r="B3" i="11"/>
  <c r="B4" i="10"/>
  <c r="B5" i="10"/>
  <c r="B6" i="10"/>
  <c r="B3" i="10"/>
</calcChain>
</file>

<file path=xl/sharedStrings.xml><?xml version="1.0" encoding="utf-8"?>
<sst xmlns="http://schemas.openxmlformats.org/spreadsheetml/2006/main" count="218" uniqueCount="165">
  <si>
    <t>Juzgado</t>
  </si>
  <si>
    <t xml:space="preserve">Demandante </t>
  </si>
  <si>
    <t>Nombre de lesionado o muerto (s)</t>
  </si>
  <si>
    <t>Fecha de los hechos</t>
  </si>
  <si>
    <t>Fecha de solicitud audiencia prejudicial</t>
  </si>
  <si>
    <t>Fecha de audiencia prejudicial</t>
  </si>
  <si>
    <t>Asegurado</t>
  </si>
  <si>
    <t>Nit Asegurado</t>
  </si>
  <si>
    <t xml:space="preserve">No. Póliza vinculada (las que se necesite solicitar). </t>
  </si>
  <si>
    <t>Fecha de notificación</t>
  </si>
  <si>
    <t xml:space="preserve">Fecha de contestacion </t>
  </si>
  <si>
    <t>Radicado(23 digitos)</t>
  </si>
  <si>
    <t xml:space="preserve">Situcion Laboral </t>
  </si>
  <si>
    <t>• Prescripción de las acciones derivadas del contrato de seguros.</t>
  </si>
  <si>
    <t>• Existencia de coaseguro.</t>
  </si>
  <si>
    <t xml:space="preserve">% DE PARTICIPACION </t>
  </si>
  <si>
    <t>MOTIVO DE LA DEMANDA</t>
  </si>
  <si>
    <t xml:space="preserve">Nuevos reclamantes </t>
  </si>
  <si>
    <t>Respuesta extemporanea</t>
  </si>
  <si>
    <t xml:space="preserve">Objetado por la Compañía </t>
  </si>
  <si>
    <t>Pretensiones elevadas- reclamación Compañía</t>
  </si>
  <si>
    <t>Ofrecimiento muy bajo-reclamación Compañía</t>
  </si>
  <si>
    <t xml:space="preserve">Vida/RC medica- aviso de siniestro sin tramite </t>
  </si>
  <si>
    <t xml:space="preserve">Sin reclamación previa </t>
  </si>
  <si>
    <t>REASEGURO</t>
  </si>
  <si>
    <t>SINIESTRO - APLICATIVO</t>
  </si>
  <si>
    <t>PÓLIZA</t>
  </si>
  <si>
    <t>AMPARO A AFECTAR</t>
  </si>
  <si>
    <t xml:space="preserve">VIGENCIA </t>
  </si>
  <si>
    <t xml:space="preserve">SINIESTRO DENTRO DE LA VIGENCIA? </t>
  </si>
  <si>
    <t>CARTERA A DÍA</t>
  </si>
  <si>
    <t>COASEGURO</t>
  </si>
  <si>
    <t>SI</t>
  </si>
  <si>
    <t>NO</t>
  </si>
  <si>
    <t>• Aplicación de la limitación de responsabilidad por razón del deducible a cargo del asegurado.</t>
  </si>
  <si>
    <t xml:space="preserve">• Disminución de la suma asegurada por pago de indemnizaciones con cargo a la PÓLIZA xxxxxx No. xxxxxxx
</t>
  </si>
  <si>
    <t xml:space="preserve">• La responsabilidad de la aseguradora se encuentra limitada al valor de la suma asegurada.
</t>
  </si>
  <si>
    <t>• La cobertura otorgada por la póliza se circunscribe a los términos de su clausulado.</t>
  </si>
  <si>
    <t>OFRECIENTO VALOR</t>
  </si>
  <si>
    <t xml:space="preserve">ASEGURADORAS  </t>
  </si>
  <si>
    <t>REMISION DE ANTECEDENTES - ABOGADO INTERNO-</t>
  </si>
  <si>
    <t>SOLICITUD DE ANTECEDENTES -ABOGADO EXTERNO-</t>
  </si>
  <si>
    <t>Fecha de asignación</t>
  </si>
  <si>
    <t>INFORME INICIAL-ABOGADO EXTERNO-</t>
  </si>
  <si>
    <t>Clasificación Contingencia</t>
  </si>
  <si>
    <t>Concepto del Abogado sobre la Contingencia:(Se debe indicar las razones por las cuales se considera que el proceso es Eventual Remoto o Probable.)</t>
  </si>
  <si>
    <t>Valor de las pretensiones totales de la demanda (en pesos no en SMMLV)</t>
  </si>
  <si>
    <t>Perjuicios reclamados  (en pesos no en SMMLV)</t>
  </si>
  <si>
    <t>Patrimoniales</t>
  </si>
  <si>
    <t>Lucro Cesante</t>
  </si>
  <si>
    <t>Daño Emergente</t>
  </si>
  <si>
    <t>Extrapatrimoniales</t>
  </si>
  <si>
    <t>Valor Contingencia: ( en pesos). Cuanto vale perder o negociar el caso por un valor que debe estar dentro del valor asegurado( con criterios jurisprudenciales)</t>
  </si>
  <si>
    <t>VALOR CONTINGENCIA</t>
  </si>
  <si>
    <t>Observaciones sobre el valor de la contingencia: (Se debe explicar como se aterrizaron las pretensiones.)</t>
  </si>
  <si>
    <t>Defensa de la Aseguradora: (Enumerar y enunciar las excepciones propuestas demanda y/o llamamiento )</t>
  </si>
  <si>
    <t>INFORME ABOGADO INTERNO</t>
  </si>
  <si>
    <t>REMOTO</t>
  </si>
  <si>
    <t>EVENTUAL</t>
  </si>
  <si>
    <t>PROBABLE</t>
  </si>
  <si>
    <t>MODALIDAD</t>
  </si>
  <si>
    <t>CLASE DE REASEGURO</t>
  </si>
  <si>
    <t>FACULTATIVO</t>
  </si>
  <si>
    <t>AUTOMATICO</t>
  </si>
  <si>
    <t>EXCEPCIONES PROPUESTAS COMPAÑÍA</t>
  </si>
  <si>
    <t>El abogado externo remitio la contestacion  y envio de informe inicial en los terminos establecidos ?</t>
  </si>
  <si>
    <t xml:space="preserve">El abogado propuso las excepciones adecuadas para el respetivo proceso? Recomendaciones </t>
  </si>
  <si>
    <t xml:space="preserve">Caso migrado </t>
  </si>
  <si>
    <t>OCURRENCIA</t>
  </si>
  <si>
    <t>CLAIMS MADE</t>
  </si>
  <si>
    <t>SUNSET</t>
  </si>
  <si>
    <t>DESCUBREMIENTO</t>
  </si>
  <si>
    <t>CEDIDO</t>
  </si>
  <si>
    <t>ACEPTADO</t>
  </si>
  <si>
    <t>PROPIO</t>
  </si>
  <si>
    <t>OFRECIENTO PREVIO?</t>
  </si>
  <si>
    <t xml:space="preserve">INFORME AJUSTADOR </t>
  </si>
  <si>
    <t>VALOR ASEGURADO</t>
  </si>
  <si>
    <t xml:space="preserve">Ocupado-trabajador cuenta ajena </t>
  </si>
  <si>
    <t>Ocupado - Autonomo</t>
  </si>
  <si>
    <t xml:space="preserve">Tareas del hogar </t>
  </si>
  <si>
    <t>Pendiente acceder al mercado laboral -pedir a nino</t>
  </si>
  <si>
    <t>Acompañante motorista</t>
  </si>
  <si>
    <t xml:space="preserve">Ciclista </t>
  </si>
  <si>
    <t>Cliclista vehículo</t>
  </si>
  <si>
    <t xml:space="preserve">Motociclista </t>
  </si>
  <si>
    <t>Ocupante vehículo</t>
  </si>
  <si>
    <t>Pasajero servicio publico</t>
  </si>
  <si>
    <t>OBJECION -Marque con una (x)</t>
  </si>
  <si>
    <t xml:space="preserve">Agravación del estado del riesgo </t>
  </si>
  <si>
    <t>Cobertura agotada</t>
  </si>
  <si>
    <t>Exclusión de la póliza</t>
  </si>
  <si>
    <t xml:space="preserve">Falta de interés asegurable </t>
  </si>
  <si>
    <t xml:space="preserve">Mora en la prima </t>
  </si>
  <si>
    <t>• Exclusiones  de confomidad a la Póliza, especifique cual:</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</si>
  <si>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</si>
  <si>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</si>
  <si>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</si>
  <si>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</si>
  <si>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</si>
  <si>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</si>
  <si>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</si>
  <si>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</si>
  <si>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</si>
  <si>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</si>
  <si>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</si>
  <si>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Otras</t>
  </si>
  <si>
    <t>Reserva propuesta</t>
  </si>
  <si>
    <t>Demandado</t>
  </si>
  <si>
    <t>Tipo de vinculacion compañía</t>
  </si>
  <si>
    <t>DEMANDA DIRECTA</t>
  </si>
  <si>
    <t>Daño moral</t>
  </si>
  <si>
    <t>Daño a la Salud que podría interpretarse como daño a la vida de relación</t>
  </si>
  <si>
    <t>OTROS</t>
  </si>
  <si>
    <t>DEDUCIBLE</t>
  </si>
  <si>
    <t xml:space="preserve">VISTO BUENO ABOGADO INTERNO </t>
  </si>
  <si>
    <t>VISTO BUENO ABOGADO INTERNO?</t>
  </si>
  <si>
    <t xml:space="preserve">COMENTARIOS </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</si>
  <si>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</si>
  <si>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CONTINGENCIA</t>
  </si>
  <si>
    <t>Reserva CIA</t>
  </si>
  <si>
    <t>Comentarios clasificación y valor contingencia</t>
  </si>
  <si>
    <t xml:space="preserve">Creación de intervinientes </t>
  </si>
  <si>
    <t>Comentarios adicionales</t>
  </si>
  <si>
    <t xml:space="preserve">SI </t>
  </si>
  <si>
    <t>COASEGURO RETENCION ALLIANZ (%)</t>
  </si>
  <si>
    <t>PROBABLE GENERALES</t>
  </si>
  <si>
    <t>EVENTUAL GENERALES</t>
  </si>
  <si>
    <t>PROBABLE RC MEDICA</t>
  </si>
  <si>
    <t>EVENTUAL RC MEDICA</t>
  </si>
  <si>
    <t>PROBABLE AVIACION,SALUD,VIDA</t>
  </si>
  <si>
    <t>EVENTUAL AVIACION,SALUD,VIDA</t>
  </si>
  <si>
    <t>LLAMADA EN GARANTIA</t>
  </si>
  <si>
    <t>CONCURRENCIA</t>
  </si>
  <si>
    <t>JUZGADO (9°) NOVENO ADMINISTRATIVO DEL CIRCUITO DE CALI</t>
  </si>
  <si>
    <t xml:space="preserve">RED DE SALUD DEL ORIENTE- E.S.E. CENTRO DE SALUD DECEPAZ IPS
DISTRITO ESPECIAL DE SANTIAGO DE CALI – COMISARIA DE FAMILIA – SECRETARÍA DE SALUD.
</t>
  </si>
  <si>
    <t>PREDIOS, LABORES Y OPERACIONES</t>
  </si>
  <si>
    <t>De conformidad con los hechos de la demanda, el 14 de junio del 2017 la menor Mariana Murcia Quintero fue valorada en la Red de Salud del Oriente en consulta con medicina general, en el hallazgo físico la profesional adscrita a la ESE diagnosticó un "himen roto" por lo que activó Sospecha de abuso sexual, cuando presuntamente se realizó un error en el protocolo de sospecha por agresión sexual. Debido a ello, la madre tuvo que presentar una denuncia ante la Fiscalía General de la Nación, y tanto ella, la señora Daniela Quintero como el padre, el señor David Murcia, fueron vinculados al proceso de restablecimiento de derechos de la menor por la Comisaría Cuarta de Familia de Cali el cual como medida provisional suspendió provisionalmente la custodia a los padres y la otorgó al abuelo materno, el señor César Quintero. Después, la menor fue valorada el 16 de junio de 2017 por el Instituto Nacional de Medicina Legal y Ciencias Forenses, en el cual dictaminaron que el himen estaba intacto. Posteriormente, el proceso penal y el proceso de restablecimiento de derechos de la menor fue archivado por atipicidad. La parte actora manifestó que, la comisaría dio la custodia a la madre y negó devolver la custodia al padre, meses después por medio de abogado llevaron derecho de petición solicitando el restablecimiento del derecho del padre, más sin embargo no fue restablecido el derecho al padre y solo hasta el mes de enero del 2018 el padre pudo obtener el levantamiento de la medida de restricción.</t>
  </si>
  <si>
    <t xml:space="preserve">Mariana Murcia Quintero (Victima directa fecha de nacimiento: 22 de abril de 2011)
Daniela Quintero Villada (Madre de la víctima directa / fecha de nacimiento: 12 de septiembre de 1994)
David Daniel Murcia Morales (padre de la víctima directa / fecha de nacimiento: 26 de abril de 1993)
Samuel Murcia Quintero (hermano de la víctima directa / fecha de nacimiento: 29 de junio de 2015) 
Luz Amparo Morales Cárdenas (Abuela paterna de la víctima directa)
Elver Murcia Sotto (Abuelo paterna de la víctima directa)
Diana Marcela Valderrama Morales (tía de la víctima directa)
Jimi Duván Valderrama Morales (tío de la víctima directa)
Cesar Augusto Quintero Aguirre (abuelo materno de la víctima directa)
Claudia Milena Villada (abuela materna de la víctima directa)
Irma Quintero Aguirre (tía de la víctima directa)
</t>
  </si>
  <si>
    <t>Mariana Murcia Quintero</t>
  </si>
  <si>
    <t>24 de Mayo de 2019</t>
  </si>
  <si>
    <t>08 de Julio de 2019</t>
  </si>
  <si>
    <t>Daño Moral</t>
  </si>
  <si>
    <t>Daño a la Salud o Daño a la vida en relacion</t>
  </si>
  <si>
    <t>Derecho a la Familia, al buen nombre y a la Honrra</t>
  </si>
  <si>
    <t>Derecho a la Patria Potestad</t>
  </si>
  <si>
    <t>Daño a la Salud</t>
  </si>
  <si>
    <t xml:space="preserve">SINIESTRO   LEGIS </t>
  </si>
  <si>
    <t>Distrito Especial de Santiago de Cali</t>
  </si>
  <si>
    <t>890.399.011-3</t>
  </si>
  <si>
    <t>1501216001931</t>
  </si>
  <si>
    <t>23 de abril de 2024</t>
  </si>
  <si>
    <t>18 de abril de 2024</t>
  </si>
  <si>
    <t>10 de mayo de 2024</t>
  </si>
  <si>
    <t>76001-33-33-009-2019-00208-00</t>
  </si>
  <si>
    <t>14 de Junio de 2017</t>
  </si>
  <si>
    <t>PLO</t>
  </si>
  <si>
    <t>15%MIN 40smmlv</t>
  </si>
  <si>
    <t>31/08/2017 HASTA 25/05/2018</t>
  </si>
  <si>
    <t>ALLIANZ</t>
  </si>
  <si>
    <t>AXA COLPATRIA</t>
  </si>
  <si>
    <t>MAPFRE</t>
  </si>
  <si>
    <t>QBE</t>
  </si>
  <si>
    <t>X</t>
  </si>
  <si>
    <t>SATRO 139263099 APJ 32370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</si>
</sst>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quot;$&quot;\ * #,##0_-;\-&quot;$&quot;\ * #,##0_-;_-&quot;$&quot;\ * &quot;-&quot;_-;_-@_-"/>
    <numFmt numFmtId="44" formatCode="_-&quot;$&quot;\ * #,##0.00_-;\-&quot;$&quot;\ * #,##0.00_-;_-&quot;$&quot;\ * &quot;-&quot;??_-;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2"/>
      <color rgb="FF4B4B4B"/>
      <name val="Calibri Light"/>
      <family val="2"/>
      <scheme val="major"/>
    </font>
    <font>
      <sz val="12"/>
      <name val="Calibri Light"/>
      <family val="2"/>
      <scheme val="major"/>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FFFFF"/>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right/>
      <top/>
      <bottom style="medium">
        <color rgb="FFEEEEEE"/>
      </bottom>
      <diagonal/>
    </border>
  </borders>
  <cellStyleXfs count="4">
    <xf numFmtId="0" fontId="0" fillId="0" borderId="0"/>
    <xf numFmtId="42"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cellStyleXfs>
  <cellXfs count="94">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42"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9" fontId="0" fillId="0" borderId="0" xfId="2" applyFont="1"/>
    <xf numFmtId="0" fontId="5" fillId="2" borderId="8" xfId="0" applyFont="1" applyFill="1" applyBorder="1" applyAlignment="1">
      <alignment horizontal="justify" vertical="top"/>
    </xf>
    <xf numFmtId="42"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42"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42" fontId="6" fillId="7" borderId="1" xfId="1" applyFont="1" applyFill="1" applyBorder="1" applyAlignment="1">
      <alignment horizontal="center" vertical="top"/>
    </xf>
    <xf numFmtId="14" fontId="0" fillId="0" borderId="1" xfId="0" applyNumberFormat="1" applyBorder="1" applyAlignment="1">
      <alignment horizontal="justify" vertical="top"/>
    </xf>
    <xf numFmtId="0" fontId="0" fillId="0" borderId="1" xfId="0" applyBorder="1" applyAlignment="1">
      <alignment horizontal="justify" vertical="top"/>
    </xf>
    <xf numFmtId="0" fontId="2" fillId="0" borderId="1" xfId="0" applyFont="1" applyBorder="1" applyAlignment="1">
      <alignment horizontal="justify" vertical="top" wrapText="1"/>
    </xf>
    <xf numFmtId="49" fontId="0" fillId="0" borderId="1" xfId="0" applyNumberFormat="1" applyBorder="1" applyAlignment="1">
      <alignment horizontal="justify" vertical="top"/>
    </xf>
    <xf numFmtId="0" fontId="0" fillId="0" borderId="2" xfId="0" applyBorder="1" applyAlignment="1">
      <alignment horizontal="left" vertical="top"/>
    </xf>
    <xf numFmtId="0" fontId="0" fillId="0" borderId="3" xfId="0" applyBorder="1" applyAlignment="1">
      <alignment horizontal="left" vertical="top"/>
    </xf>
    <xf numFmtId="42" fontId="0" fillId="5" borderId="2" xfId="1" applyFont="1" applyFill="1" applyBorder="1" applyAlignment="1">
      <alignment horizontal="justify" vertical="top"/>
    </xf>
    <xf numFmtId="42" fontId="0" fillId="5" borderId="3" xfId="1" applyFont="1" applyFill="1" applyBorder="1" applyAlignment="1">
      <alignment horizontal="justify" vertical="top"/>
    </xf>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0" fillId="0" borderId="1" xfId="0" applyBorder="1" applyAlignment="1">
      <alignment horizontal="left" vertical="top"/>
    </xf>
    <xf numFmtId="0" fontId="0" fillId="0" borderId="1" xfId="0" applyBorder="1" applyAlignment="1">
      <alignment horizontal="center"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4" fillId="2" borderId="4" xfId="0" applyFont="1" applyFill="1" applyBorder="1" applyAlignment="1">
      <alignment horizontal="center" vertical="top"/>
    </xf>
    <xf numFmtId="0" fontId="4" fillId="6" borderId="4" xfId="0" applyFont="1" applyFill="1" applyBorder="1" applyAlignment="1">
      <alignment horizontal="justify"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42" fontId="0" fillId="5" borderId="0" xfId="1" applyFont="1" applyFill="1" applyBorder="1" applyAlignment="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1" xfId="1" applyFont="1" applyFill="1" applyBorder="1" applyAlignment="1">
      <alignment horizontal="justify" vertical="top"/>
    </xf>
    <xf numFmtId="0" fontId="0" fillId="0" borderId="1" xfId="0" applyBorder="1" applyAlignment="1">
      <alignment horizontal="center" vertical="top" wrapText="1"/>
    </xf>
    <xf numFmtId="44" fontId="0" fillId="0" borderId="2" xfId="3" applyFont="1" applyBorder="1" applyAlignment="1">
      <alignment horizontal="center" vertical="top"/>
    </xf>
    <xf numFmtId="44" fontId="0" fillId="0" borderId="11" xfId="3" applyFont="1" applyBorder="1" applyAlignment="1">
      <alignment horizontal="center" vertical="top"/>
    </xf>
    <xf numFmtId="14" fontId="7" fillId="8" borderId="13" xfId="0" applyNumberFormat="1" applyFont="1" applyFill="1" applyBorder="1" applyAlignment="1">
      <alignment horizontal="right" vertical="top"/>
    </xf>
    <xf numFmtId="14" fontId="8" fillId="8" borderId="13" xfId="0" applyNumberFormat="1" applyFont="1" applyFill="1" applyBorder="1" applyAlignment="1">
      <alignment horizontal="right" vertical="top"/>
    </xf>
  </cellXfs>
  <cellStyles count="4">
    <cellStyle name="Moneda" xfId="3" builtinId="4"/>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8"/>
  <sheetViews>
    <sheetView zoomScale="115" zoomScaleNormal="115" workbookViewId="0">
      <selection activeCell="A6" sqref="A6:C8"/>
    </sheetView>
  </sheetViews>
  <sheetFormatPr baseColWidth="10" defaultColWidth="0" defaultRowHeight="15" x14ac:dyDescent="0.2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x14ac:dyDescent="0.25">
      <c r="A1" s="50" t="s">
        <v>41</v>
      </c>
      <c r="B1" s="50"/>
      <c r="C1" s="50"/>
    </row>
    <row r="2" spans="1:3" x14ac:dyDescent="0.25">
      <c r="A2" s="5" t="s">
        <v>11</v>
      </c>
      <c r="B2" s="51" t="s">
        <v>154</v>
      </c>
      <c r="C2" s="52"/>
    </row>
    <row r="3" spans="1:3" x14ac:dyDescent="0.25">
      <c r="A3" s="5" t="s">
        <v>0</v>
      </c>
      <c r="B3" s="53" t="s">
        <v>134</v>
      </c>
      <c r="C3" s="54"/>
    </row>
    <row r="4" spans="1:3" ht="36.75" customHeight="1" x14ac:dyDescent="0.25">
      <c r="A4" s="5" t="s">
        <v>108</v>
      </c>
      <c r="B4" s="48" t="s">
        <v>135</v>
      </c>
      <c r="C4" s="54"/>
    </row>
    <row r="5" spans="1:3" ht="168.75" customHeight="1" x14ac:dyDescent="0.25">
      <c r="A5" s="5" t="s">
        <v>1</v>
      </c>
      <c r="B5" s="48" t="s">
        <v>138</v>
      </c>
      <c r="C5" s="54"/>
    </row>
    <row r="6" spans="1:3" x14ac:dyDescent="0.25">
      <c r="A6" s="5" t="s">
        <v>109</v>
      </c>
      <c r="B6" s="36" t="s">
        <v>132</v>
      </c>
      <c r="C6" s="36"/>
    </row>
    <row r="7" spans="1:3" x14ac:dyDescent="0.25">
      <c r="A7" s="5" t="s">
        <v>2</v>
      </c>
      <c r="B7" s="36" t="s">
        <v>139</v>
      </c>
      <c r="C7" s="36"/>
    </row>
    <row r="8" spans="1:3" x14ac:dyDescent="0.25">
      <c r="A8" s="5" t="s">
        <v>3</v>
      </c>
      <c r="B8" s="47" t="s">
        <v>155</v>
      </c>
      <c r="C8" s="47"/>
    </row>
    <row r="9" spans="1:3" x14ac:dyDescent="0.25">
      <c r="A9" s="5" t="s">
        <v>4</v>
      </c>
      <c r="B9" s="47" t="s">
        <v>140</v>
      </c>
      <c r="C9" s="47"/>
    </row>
    <row r="10" spans="1:3" x14ac:dyDescent="0.25">
      <c r="A10" s="5" t="s">
        <v>5</v>
      </c>
      <c r="B10" s="47" t="s">
        <v>141</v>
      </c>
      <c r="C10" s="47"/>
    </row>
    <row r="11" spans="1:3" ht="23.25" customHeight="1" x14ac:dyDescent="0.25">
      <c r="A11" s="5" t="s">
        <v>27</v>
      </c>
      <c r="B11" s="48" t="s">
        <v>136</v>
      </c>
      <c r="C11" s="49"/>
    </row>
    <row r="12" spans="1:3" x14ac:dyDescent="0.25">
      <c r="A12" s="37" t="s">
        <v>118</v>
      </c>
      <c r="B12" s="36" t="s">
        <v>137</v>
      </c>
      <c r="C12" s="36"/>
    </row>
    <row r="13" spans="1:3" ht="30" customHeight="1" x14ac:dyDescent="0.25">
      <c r="A13" s="37"/>
      <c r="B13" s="36"/>
      <c r="C13" s="36"/>
    </row>
    <row r="14" spans="1:3" ht="168.75" customHeight="1" x14ac:dyDescent="0.25">
      <c r="A14" s="37"/>
      <c r="B14" s="36"/>
      <c r="C14" s="36"/>
    </row>
    <row r="15" spans="1:3" ht="30" x14ac:dyDescent="0.25">
      <c r="A15" s="5" t="s">
        <v>46</v>
      </c>
      <c r="B15" s="41">
        <f>SUM(C17,C18,C19,C20,C22)</f>
        <v>2610850000</v>
      </c>
      <c r="C15" s="42"/>
    </row>
    <row r="16" spans="1:3" ht="18" customHeight="1" x14ac:dyDescent="0.25">
      <c r="A16" s="43" t="s">
        <v>47</v>
      </c>
      <c r="B16" s="44" t="s">
        <v>51</v>
      </c>
      <c r="C16" s="44"/>
    </row>
    <row r="17" spans="1:3" ht="20.25" customHeight="1" x14ac:dyDescent="0.25">
      <c r="A17" s="43"/>
      <c r="B17" s="11" t="s">
        <v>142</v>
      </c>
      <c r="C17" s="6">
        <v>1430000000</v>
      </c>
    </row>
    <row r="18" spans="1:3" ht="15.75" customHeight="1" x14ac:dyDescent="0.25">
      <c r="A18" s="43"/>
      <c r="B18" s="11" t="s">
        <v>143</v>
      </c>
      <c r="C18" s="6">
        <v>520000000</v>
      </c>
    </row>
    <row r="19" spans="1:3" x14ac:dyDescent="0.25">
      <c r="A19" s="43"/>
      <c r="B19" s="11" t="s">
        <v>144</v>
      </c>
      <c r="C19" s="6">
        <v>520000000</v>
      </c>
    </row>
    <row r="20" spans="1:3" x14ac:dyDescent="0.25">
      <c r="A20" s="43"/>
      <c r="B20" s="11" t="s">
        <v>145</v>
      </c>
      <c r="C20" s="6">
        <v>130000000</v>
      </c>
    </row>
    <row r="21" spans="1:3" x14ac:dyDescent="0.25">
      <c r="A21" s="43"/>
      <c r="B21" s="45" t="s">
        <v>48</v>
      </c>
      <c r="C21" s="46"/>
    </row>
    <row r="22" spans="1:3" x14ac:dyDescent="0.25">
      <c r="A22" s="43"/>
      <c r="B22" s="11" t="s">
        <v>50</v>
      </c>
      <c r="C22" s="34">
        <v>10850000</v>
      </c>
    </row>
    <row r="23" spans="1:3" x14ac:dyDescent="0.25">
      <c r="A23" s="5" t="s">
        <v>6</v>
      </c>
      <c r="B23" s="36" t="s">
        <v>148</v>
      </c>
      <c r="C23" s="36"/>
    </row>
    <row r="24" spans="1:3" x14ac:dyDescent="0.25">
      <c r="A24" s="5" t="s">
        <v>7</v>
      </c>
      <c r="B24" s="36" t="s">
        <v>149</v>
      </c>
      <c r="C24" s="36"/>
    </row>
    <row r="25" spans="1:3" x14ac:dyDescent="0.25">
      <c r="A25" s="5" t="s">
        <v>8</v>
      </c>
      <c r="B25" s="38" t="s">
        <v>150</v>
      </c>
      <c r="C25" s="38"/>
    </row>
    <row r="26" spans="1:3" x14ac:dyDescent="0.25">
      <c r="A26" s="5" t="s">
        <v>42</v>
      </c>
      <c r="B26" s="39" t="s">
        <v>151</v>
      </c>
      <c r="C26" s="40"/>
    </row>
    <row r="27" spans="1:3" x14ac:dyDescent="0.25">
      <c r="A27" s="5" t="s">
        <v>9</v>
      </c>
      <c r="B27" s="35" t="s">
        <v>152</v>
      </c>
      <c r="C27" s="35"/>
    </row>
    <row r="28" spans="1:3" x14ac:dyDescent="0.25">
      <c r="A28" s="5" t="s">
        <v>10</v>
      </c>
      <c r="B28" s="36" t="s">
        <v>153</v>
      </c>
      <c r="C28" s="36"/>
    </row>
  </sheetData>
  <mergeCells count="23">
    <mergeCell ref="B8:C8"/>
    <mergeCell ref="B9:C9"/>
    <mergeCell ref="B10:C10"/>
    <mergeCell ref="B11:C11"/>
    <mergeCell ref="A1:C1"/>
    <mergeCell ref="B7:C7"/>
    <mergeCell ref="B2:C2"/>
    <mergeCell ref="B3:C3"/>
    <mergeCell ref="B4:C4"/>
    <mergeCell ref="B5:C5"/>
    <mergeCell ref="B6:C6"/>
    <mergeCell ref="B27:C27"/>
    <mergeCell ref="B28:C28"/>
    <mergeCell ref="A12:A14"/>
    <mergeCell ref="B12:C14"/>
    <mergeCell ref="B23:C23"/>
    <mergeCell ref="B24:C24"/>
    <mergeCell ref="B25:C25"/>
    <mergeCell ref="B26:C26"/>
    <mergeCell ref="B15:C15"/>
    <mergeCell ref="A16:A22"/>
    <mergeCell ref="B16:C16"/>
    <mergeCell ref="B21:C21"/>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4"/>
  <sheetViews>
    <sheetView tabSelected="1" zoomScale="70" zoomScaleNormal="70" workbookViewId="0">
      <selection activeCell="B2" sqref="B2:C2"/>
    </sheetView>
  </sheetViews>
  <sheetFormatPr baseColWidth="10" defaultColWidth="0" defaultRowHeight="15" x14ac:dyDescent="0.25"/>
  <cols>
    <col min="1" max="1" width="44.42578125" customWidth="1"/>
    <col min="2" max="2" width="25.85546875" customWidth="1"/>
    <col min="3" max="3" width="100.7109375" customWidth="1"/>
    <col min="4" max="16384" width="11.42578125" hidden="1"/>
  </cols>
  <sheetData>
    <row r="1" spans="1:3" ht="18.75" x14ac:dyDescent="0.25">
      <c r="A1" s="65" t="s">
        <v>40</v>
      </c>
      <c r="B1" s="65"/>
      <c r="C1" s="65"/>
    </row>
    <row r="2" spans="1:3" x14ac:dyDescent="0.25">
      <c r="A2" s="13" t="s">
        <v>25</v>
      </c>
      <c r="B2" s="66" t="s">
        <v>164</v>
      </c>
      <c r="C2" s="67"/>
    </row>
    <row r="3" spans="1:3" x14ac:dyDescent="0.25">
      <c r="A3" s="5" t="s">
        <v>11</v>
      </c>
      <c r="B3" s="36" t="str">
        <f>'GENERALES NOTA 322'!B2:C2</f>
        <v>76001-33-33-009-2019-00208-00</v>
      </c>
      <c r="C3" s="36"/>
    </row>
    <row r="4" spans="1:3" x14ac:dyDescent="0.25">
      <c r="A4" s="5" t="s">
        <v>0</v>
      </c>
      <c r="B4" s="36" t="str">
        <f>'GENERALES NOTA 322'!B3:C3</f>
        <v>JUZGADO (9°) NOVENO ADMINISTRATIVO DEL CIRCUITO DE CALI</v>
      </c>
      <c r="C4" s="36"/>
    </row>
    <row r="5" spans="1:3" x14ac:dyDescent="0.25">
      <c r="A5" s="5" t="s">
        <v>108</v>
      </c>
      <c r="B5" s="36" t="str">
        <f>'GENERALES NOTA 322'!B4:C4</f>
        <v xml:space="preserve">RED DE SALUD DEL ORIENTE- E.S.E. CENTRO DE SALUD DECEPAZ IPS
DISTRITO ESPECIAL DE SANTIAGO DE CALI – COMISARIA DE FAMILIA – SECRETARÍA DE SALUD.
</v>
      </c>
      <c r="C5" s="36"/>
    </row>
    <row r="6" spans="1:3" x14ac:dyDescent="0.25">
      <c r="A6" s="5" t="s">
        <v>1</v>
      </c>
      <c r="B6" s="36" t="str">
        <f>'GENERALES NOTA 322'!B5:C5</f>
        <v xml:space="preserve">Mariana Murcia Quintero (Victima directa fecha de nacimiento: 22 de abril de 2011)
Daniela Quintero Villada (Madre de la víctima directa / fecha de nacimiento: 12 de septiembre de 1994)
David Daniel Murcia Morales (padre de la víctima directa / fecha de nacimiento: 26 de abril de 1993)
Samuel Murcia Quintero (hermano de la víctima directa / fecha de nacimiento: 29 de junio de 2015) 
Luz Amparo Morales Cárdenas (Abuela paterna de la víctima directa)
Elver Murcia Sotto (Abuelo paterna de la víctima directa)
Diana Marcela Valderrama Morales (tía de la víctima directa)
Jimi Duván Valderrama Morales (tío de la víctima directa)
Cesar Augusto Quintero Aguirre (abuelo materno de la víctima directa)
Claudia Milena Villada (abuela materna de la víctima directa)
Irma Quintero Aguirre (tía de la víctima directa)
</v>
      </c>
      <c r="C6" s="36"/>
    </row>
    <row r="7" spans="1:3" x14ac:dyDescent="0.25">
      <c r="A7" s="5" t="s">
        <v>109</v>
      </c>
      <c r="B7" s="36" t="str">
        <f>'GENERALES NOTA 322'!B6:C6</f>
        <v>LLAMADA EN GARANTIA</v>
      </c>
      <c r="C7" s="36"/>
    </row>
    <row r="8" spans="1:3" x14ac:dyDescent="0.25">
      <c r="A8" s="13" t="s">
        <v>26</v>
      </c>
      <c r="B8" s="36">
        <v>22082583</v>
      </c>
      <c r="C8" s="36"/>
    </row>
    <row r="9" spans="1:3" x14ac:dyDescent="0.25">
      <c r="A9" s="13" t="s">
        <v>27</v>
      </c>
      <c r="B9" s="36" t="s">
        <v>156</v>
      </c>
      <c r="C9" s="36"/>
    </row>
    <row r="10" spans="1:3" x14ac:dyDescent="0.25">
      <c r="A10" s="13" t="s">
        <v>77</v>
      </c>
      <c r="B10" s="90">
        <v>5000000000</v>
      </c>
      <c r="C10" s="91"/>
    </row>
    <row r="11" spans="1:3" x14ac:dyDescent="0.25">
      <c r="A11" s="13" t="s">
        <v>114</v>
      </c>
      <c r="B11" s="66" t="s">
        <v>157</v>
      </c>
      <c r="C11" s="67"/>
    </row>
    <row r="12" spans="1:3" x14ac:dyDescent="0.25">
      <c r="A12" s="13" t="s">
        <v>60</v>
      </c>
      <c r="B12" s="53" t="s">
        <v>68</v>
      </c>
      <c r="C12" s="54"/>
    </row>
    <row r="13" spans="1:3" ht="16.5" thickBot="1" x14ac:dyDescent="0.3">
      <c r="A13" s="13" t="s">
        <v>28</v>
      </c>
      <c r="B13" s="93" t="s">
        <v>158</v>
      </c>
      <c r="C13" s="92"/>
    </row>
    <row r="14" spans="1:3" x14ac:dyDescent="0.25">
      <c r="A14" s="13" t="s">
        <v>29</v>
      </c>
      <c r="B14" s="36" t="s">
        <v>32</v>
      </c>
      <c r="C14" s="36"/>
    </row>
    <row r="15" spans="1:3" x14ac:dyDescent="0.25">
      <c r="A15" s="13" t="s">
        <v>30</v>
      </c>
      <c r="B15" s="36" t="s">
        <v>32</v>
      </c>
      <c r="C15" s="36"/>
    </row>
    <row r="16" spans="1:3" x14ac:dyDescent="0.25">
      <c r="A16" s="63" t="s">
        <v>31</v>
      </c>
      <c r="B16" s="36"/>
      <c r="C16" s="36"/>
    </row>
    <row r="17" spans="1:3" x14ac:dyDescent="0.25">
      <c r="A17" s="64"/>
      <c r="B17" s="9" t="s">
        <v>39</v>
      </c>
      <c r="C17" s="10" t="s">
        <v>15</v>
      </c>
    </row>
    <row r="18" spans="1:3" x14ac:dyDescent="0.25">
      <c r="A18" s="64"/>
      <c r="B18" s="11" t="s">
        <v>159</v>
      </c>
      <c r="C18" s="11">
        <v>23</v>
      </c>
    </row>
    <row r="19" spans="1:3" x14ac:dyDescent="0.25">
      <c r="A19" s="64"/>
      <c r="B19" s="11" t="s">
        <v>160</v>
      </c>
      <c r="C19" s="11">
        <v>21</v>
      </c>
    </row>
    <row r="20" spans="1:3" x14ac:dyDescent="0.25">
      <c r="A20" s="64"/>
      <c r="B20" s="11" t="s">
        <v>161</v>
      </c>
      <c r="C20" s="11">
        <v>34</v>
      </c>
    </row>
    <row r="21" spans="1:3" x14ac:dyDescent="0.25">
      <c r="A21" s="64"/>
      <c r="B21" s="11" t="s">
        <v>162</v>
      </c>
      <c r="C21" s="11">
        <v>22</v>
      </c>
    </row>
    <row r="22" spans="1:3" x14ac:dyDescent="0.25">
      <c r="A22" s="13" t="s">
        <v>24</v>
      </c>
      <c r="B22" s="36" t="s">
        <v>33</v>
      </c>
      <c r="C22" s="36"/>
    </row>
    <row r="23" spans="1:3" x14ac:dyDescent="0.25">
      <c r="A23" s="13" t="s">
        <v>61</v>
      </c>
      <c r="B23" s="53"/>
      <c r="C23" s="54"/>
    </row>
    <row r="24" spans="1:3" x14ac:dyDescent="0.25">
      <c r="A24" s="13" t="s">
        <v>16</v>
      </c>
      <c r="B24" s="36" t="s">
        <v>23</v>
      </c>
      <c r="C24" s="36"/>
    </row>
    <row r="25" spans="1:3" x14ac:dyDescent="0.25">
      <c r="A25" s="13" t="s">
        <v>75</v>
      </c>
      <c r="B25" s="36" t="s">
        <v>33</v>
      </c>
      <c r="C25" s="36"/>
    </row>
    <row r="26" spans="1:3" x14ac:dyDescent="0.25">
      <c r="A26" s="13" t="s">
        <v>38</v>
      </c>
      <c r="B26" s="36"/>
      <c r="C26" s="36"/>
    </row>
    <row r="27" spans="1:3" x14ac:dyDescent="0.25">
      <c r="A27" s="12" t="s">
        <v>76</v>
      </c>
      <c r="B27" s="36" t="s">
        <v>33</v>
      </c>
      <c r="C27" s="36"/>
    </row>
    <row r="28" spans="1:3" x14ac:dyDescent="0.25">
      <c r="A28" s="62" t="s">
        <v>64</v>
      </c>
      <c r="B28" s="62"/>
      <c r="C28" s="62"/>
    </row>
    <row r="29" spans="1:3" ht="14.45" customHeight="1" x14ac:dyDescent="0.25">
      <c r="A29" s="57" t="s">
        <v>37</v>
      </c>
      <c r="B29" s="58"/>
      <c r="C29" s="30" t="s">
        <v>163</v>
      </c>
    </row>
    <row r="30" spans="1:3" ht="14.45" customHeight="1" x14ac:dyDescent="0.25">
      <c r="A30" s="59" t="s">
        <v>36</v>
      </c>
      <c r="B30" s="60"/>
      <c r="C30" s="30" t="s">
        <v>163</v>
      </c>
    </row>
    <row r="31" spans="1:3" ht="14.45" customHeight="1" x14ac:dyDescent="0.25">
      <c r="A31" s="59" t="s">
        <v>35</v>
      </c>
      <c r="B31" s="60"/>
      <c r="C31" s="31" t="s">
        <v>163</v>
      </c>
    </row>
    <row r="32" spans="1:3" ht="14.45" customHeight="1" x14ac:dyDescent="0.25">
      <c r="A32" s="59" t="s">
        <v>13</v>
      </c>
      <c r="B32" s="60"/>
      <c r="C32" s="30" t="s">
        <v>163</v>
      </c>
    </row>
    <row r="33" spans="1:3" x14ac:dyDescent="0.25">
      <c r="A33" s="59" t="s">
        <v>14</v>
      </c>
      <c r="B33" s="60"/>
      <c r="C33" s="30" t="s">
        <v>163</v>
      </c>
    </row>
    <row r="34" spans="1:3" ht="14.45" customHeight="1" x14ac:dyDescent="0.25">
      <c r="A34" s="59" t="s">
        <v>34</v>
      </c>
      <c r="B34" s="60"/>
      <c r="C34" s="30" t="s">
        <v>163</v>
      </c>
    </row>
    <row r="35" spans="1:3" ht="14.45" customHeight="1" x14ac:dyDescent="0.25">
      <c r="A35" s="59" t="s">
        <v>94</v>
      </c>
      <c r="B35" s="60"/>
      <c r="C35" s="32" t="s">
        <v>163</v>
      </c>
    </row>
    <row r="36" spans="1:3" x14ac:dyDescent="0.25">
      <c r="A36" s="57" t="s">
        <v>106</v>
      </c>
      <c r="B36" s="58"/>
      <c r="C36" s="33" t="s">
        <v>163</v>
      </c>
    </row>
    <row r="37" spans="1:3" x14ac:dyDescent="0.25">
      <c r="A37" s="61" t="s">
        <v>88</v>
      </c>
      <c r="B37" s="61"/>
      <c r="C37" s="61"/>
    </row>
    <row r="38" spans="1:3" x14ac:dyDescent="0.25">
      <c r="A38" s="55" t="s">
        <v>89</v>
      </c>
      <c r="B38" s="55"/>
      <c r="C38" s="11"/>
    </row>
    <row r="39" spans="1:3" x14ac:dyDescent="0.25">
      <c r="A39" s="55" t="s">
        <v>90</v>
      </c>
      <c r="B39" s="55"/>
      <c r="C39" s="11"/>
    </row>
    <row r="40" spans="1:3" x14ac:dyDescent="0.25">
      <c r="A40" s="55" t="s">
        <v>91</v>
      </c>
      <c r="B40" s="55"/>
      <c r="C40" s="11"/>
    </row>
    <row r="41" spans="1:3" x14ac:dyDescent="0.25">
      <c r="A41" s="55" t="s">
        <v>92</v>
      </c>
      <c r="B41" s="55"/>
      <c r="C41" s="11"/>
    </row>
    <row r="42" spans="1:3" x14ac:dyDescent="0.25">
      <c r="A42" s="55" t="s">
        <v>93</v>
      </c>
      <c r="B42" s="55"/>
      <c r="C42" s="11"/>
    </row>
    <row r="43" spans="1:3" x14ac:dyDescent="0.25">
      <c r="A43" s="55" t="s">
        <v>95</v>
      </c>
      <c r="B43" s="55"/>
      <c r="C43" s="11"/>
    </row>
    <row r="44" spans="1:3" x14ac:dyDescent="0.25">
      <c r="A44" s="55" t="s">
        <v>96</v>
      </c>
      <c r="B44" s="55"/>
      <c r="C44" s="11"/>
    </row>
    <row r="45" spans="1:3" x14ac:dyDescent="0.25">
      <c r="A45" s="55" t="s">
        <v>97</v>
      </c>
      <c r="B45" s="55"/>
      <c r="C45" s="11"/>
    </row>
    <row r="46" spans="1:3" x14ac:dyDescent="0.25">
      <c r="A46" s="55" t="s">
        <v>98</v>
      </c>
      <c r="B46" s="55"/>
      <c r="C46" s="11"/>
    </row>
    <row r="47" spans="1:3" x14ac:dyDescent="0.25">
      <c r="A47" s="55" t="s">
        <v>99</v>
      </c>
      <c r="B47" s="55"/>
      <c r="C47" s="11"/>
    </row>
    <row r="48" spans="1:3" x14ac:dyDescent="0.25">
      <c r="A48" s="55" t="s">
        <v>100</v>
      </c>
      <c r="B48" s="55"/>
      <c r="C48" s="11"/>
    </row>
    <row r="49" spans="1:3" x14ac:dyDescent="0.25">
      <c r="A49" s="55" t="s">
        <v>101</v>
      </c>
      <c r="B49" s="55"/>
      <c r="C49" s="11"/>
    </row>
    <row r="50" spans="1:3" x14ac:dyDescent="0.25">
      <c r="A50" s="55" t="s">
        <v>102</v>
      </c>
      <c r="B50" s="55"/>
      <c r="C50" s="11"/>
    </row>
    <row r="51" spans="1:3" x14ac:dyDescent="0.25">
      <c r="A51" s="55" t="s">
        <v>103</v>
      </c>
      <c r="B51" s="55"/>
      <c r="C51" s="11"/>
    </row>
    <row r="52" spans="1:3" x14ac:dyDescent="0.25">
      <c r="A52" s="55" t="s">
        <v>104</v>
      </c>
      <c r="B52" s="55"/>
      <c r="C52" s="11"/>
    </row>
    <row r="53" spans="1:3" x14ac:dyDescent="0.25">
      <c r="A53" s="55" t="s">
        <v>105</v>
      </c>
      <c r="B53" s="55"/>
      <c r="C53" s="11"/>
    </row>
    <row r="54" spans="1:3" x14ac:dyDescent="0.25">
      <c r="A54" s="56"/>
      <c r="B54" s="56"/>
      <c r="C54" s="11"/>
    </row>
  </sheetData>
  <mergeCells count="49">
    <mergeCell ref="B14:C14"/>
    <mergeCell ref="A1:C1"/>
    <mergeCell ref="B8:C8"/>
    <mergeCell ref="B9:C9"/>
    <mergeCell ref="B12:C12"/>
    <mergeCell ref="B2:C2"/>
    <mergeCell ref="B3:C3"/>
    <mergeCell ref="B4:C4"/>
    <mergeCell ref="B5:C5"/>
    <mergeCell ref="B6:C6"/>
    <mergeCell ref="B7:C7"/>
    <mergeCell ref="B10:C10"/>
    <mergeCell ref="B11:C11"/>
    <mergeCell ref="B15:C15"/>
    <mergeCell ref="A16:A21"/>
    <mergeCell ref="B16:C16"/>
    <mergeCell ref="B22:C22"/>
    <mergeCell ref="B23:C23"/>
    <mergeCell ref="B24:C24"/>
    <mergeCell ref="B25:C25"/>
    <mergeCell ref="B26:C26"/>
    <mergeCell ref="B27:C27"/>
    <mergeCell ref="A28:C28"/>
    <mergeCell ref="A29:B29"/>
    <mergeCell ref="A30:B30"/>
    <mergeCell ref="A42:B42"/>
    <mergeCell ref="A37:C37"/>
    <mergeCell ref="A38:B38"/>
    <mergeCell ref="A39:B39"/>
    <mergeCell ref="A40:B40"/>
    <mergeCell ref="A41:B41"/>
    <mergeCell ref="A31:B31"/>
    <mergeCell ref="A32:B32"/>
    <mergeCell ref="A33:B33"/>
    <mergeCell ref="A34:B34"/>
    <mergeCell ref="A35:B35"/>
    <mergeCell ref="A36:B36"/>
    <mergeCell ref="A50:B50"/>
    <mergeCell ref="A51:B51"/>
    <mergeCell ref="A52:B52"/>
    <mergeCell ref="A53:B53"/>
    <mergeCell ref="A54:B54"/>
    <mergeCell ref="A49:B49"/>
    <mergeCell ref="A43:B43"/>
    <mergeCell ref="A44:B44"/>
    <mergeCell ref="A45:B45"/>
    <mergeCell ref="A46:B46"/>
    <mergeCell ref="A47:B47"/>
    <mergeCell ref="A48:B48"/>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B23:C23</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B24:C24</xm:sqref>
        </x14:dataValidation>
        <x14:dataValidation type="list" allowBlank="1" showInputMessage="1" showErrorMessage="1" xr:uid="{CE598DA5-BE60-4504-8641-5BC1D7DE4EC8}">
          <x14:formula1>
            <xm:f>Hoja2!$B$1:$B$2</xm:f>
          </x14:formula1>
          <xm:sqref>B27:C27 B14:C15 B22:C22 B25:C25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zoomScaleNormal="100" workbookViewId="0">
      <selection activeCell="B12" sqref="B12:C12"/>
    </sheetView>
  </sheetViews>
  <sheetFormatPr baseColWidth="10" defaultColWidth="0" defaultRowHeight="15" x14ac:dyDescent="0.2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x14ac:dyDescent="0.25">
      <c r="A1" s="65" t="s">
        <v>43</v>
      </c>
      <c r="B1" s="65"/>
      <c r="C1" s="65"/>
    </row>
    <row r="2" spans="1:6" x14ac:dyDescent="0.25">
      <c r="A2" s="19" t="s">
        <v>25</v>
      </c>
      <c r="B2" s="72" t="s">
        <v>147</v>
      </c>
      <c r="C2" s="73"/>
    </row>
    <row r="3" spans="1:6" x14ac:dyDescent="0.25">
      <c r="A3" s="20" t="s">
        <v>11</v>
      </c>
      <c r="B3" s="74" t="str">
        <f>'GENERALES NOTA 322'!B2:C2</f>
        <v>76001-33-33-009-2019-00208-00</v>
      </c>
      <c r="C3" s="74"/>
    </row>
    <row r="4" spans="1:6" x14ac:dyDescent="0.25">
      <c r="A4" s="20" t="s">
        <v>0</v>
      </c>
      <c r="B4" s="74" t="str">
        <f>'GENERALES NOTA 322'!B3:C3</f>
        <v>JUZGADO (9°) NOVENO ADMINISTRATIVO DEL CIRCUITO DE CALI</v>
      </c>
      <c r="C4" s="74"/>
    </row>
    <row r="5" spans="1:6" x14ac:dyDescent="0.25">
      <c r="A5" s="20" t="s">
        <v>108</v>
      </c>
      <c r="B5" s="74" t="str">
        <f>'GENERALES NOTA 322'!B4:C4</f>
        <v xml:space="preserve">RED DE SALUD DEL ORIENTE- E.S.E. CENTRO DE SALUD DECEPAZ IPS
DISTRITO ESPECIAL DE SANTIAGO DE CALI – COMISARIA DE FAMILIA – SECRETARÍA DE SALUD.
</v>
      </c>
      <c r="C5" s="74"/>
    </row>
    <row r="6" spans="1:6" ht="14.45" customHeight="1" x14ac:dyDescent="0.25">
      <c r="A6" s="20" t="s">
        <v>1</v>
      </c>
      <c r="B6" s="74" t="str">
        <f>'GENERALES NOTA 322'!B5:C5</f>
        <v xml:space="preserve">Mariana Murcia Quintero (Victima directa fecha de nacimiento: 22 de abril de 2011)
Daniela Quintero Villada (Madre de la víctima directa / fecha de nacimiento: 12 de septiembre de 1994)
David Daniel Murcia Morales (padre de la víctima directa / fecha de nacimiento: 26 de abril de 1993)
Samuel Murcia Quintero (hermano de la víctima directa / fecha de nacimiento: 29 de junio de 2015) 
Luz Amparo Morales Cárdenas (Abuela paterna de la víctima directa)
Elver Murcia Sotto (Abuelo paterna de la víctima directa)
Diana Marcela Valderrama Morales (tía de la víctima directa)
Jimi Duván Valderrama Morales (tío de la víctima directa)
Cesar Augusto Quintero Aguirre (abuelo materno de la víctima directa)
Claudia Milena Villada (abuela materna de la víctima directa)
Irma Quintero Aguirre (tía de la víctima directa)
</v>
      </c>
      <c r="C6" s="74"/>
    </row>
    <row r="7" spans="1:6" x14ac:dyDescent="0.25">
      <c r="A7" s="20" t="s">
        <v>109</v>
      </c>
      <c r="B7" s="74" t="str">
        <f>'GENERALES NOTA 322'!B6:C6</f>
        <v>LLAMADA EN GARANTIA</v>
      </c>
      <c r="C7" s="74"/>
    </row>
    <row r="8" spans="1:6" ht="30" x14ac:dyDescent="0.25">
      <c r="A8" s="20" t="s">
        <v>46</v>
      </c>
      <c r="B8" s="68">
        <f>'GENERALES NOTA 322'!B15:C15</f>
        <v>2610850000</v>
      </c>
      <c r="C8" s="69"/>
    </row>
    <row r="9" spans="1:6" x14ac:dyDescent="0.25">
      <c r="A9" s="75" t="s">
        <v>47</v>
      </c>
      <c r="B9" s="76" t="s">
        <v>51</v>
      </c>
      <c r="C9" s="77"/>
    </row>
    <row r="10" spans="1:6" x14ac:dyDescent="0.25">
      <c r="A10" s="75"/>
      <c r="B10" s="21" t="s">
        <v>111</v>
      </c>
      <c r="C10" s="18">
        <f>'GENERALES NOTA 322'!C17</f>
        <v>1430000000</v>
      </c>
    </row>
    <row r="11" spans="1:6" x14ac:dyDescent="0.25">
      <c r="A11" s="75"/>
      <c r="B11" s="21" t="s">
        <v>146</v>
      </c>
      <c r="C11" s="18">
        <f>'GENERALES NOTA 322'!C18</f>
        <v>520000000</v>
      </c>
    </row>
    <row r="12" spans="1:6" x14ac:dyDescent="0.25">
      <c r="A12" s="75"/>
      <c r="B12" s="76"/>
      <c r="C12" s="77"/>
    </row>
    <row r="13" spans="1:6" ht="30" x14ac:dyDescent="0.25">
      <c r="A13" s="75"/>
      <c r="B13" s="21" t="s">
        <v>144</v>
      </c>
      <c r="C13" s="23">
        <v>520000000</v>
      </c>
    </row>
    <row r="14" spans="1:6" x14ac:dyDescent="0.25">
      <c r="A14" s="75"/>
      <c r="B14" s="21" t="s">
        <v>145</v>
      </c>
      <c r="C14" s="23">
        <v>130000000</v>
      </c>
      <c r="E14" t="s">
        <v>59</v>
      </c>
      <c r="F14" s="16">
        <v>0.7</v>
      </c>
    </row>
    <row r="15" spans="1:6" x14ac:dyDescent="0.25">
      <c r="A15" s="22" t="s">
        <v>44</v>
      </c>
      <c r="B15" s="72" t="s">
        <v>126</v>
      </c>
      <c r="C15" s="73"/>
    </row>
    <row r="16" spans="1:6" ht="15" customHeight="1" x14ac:dyDescent="0.25">
      <c r="A16" s="20" t="s">
        <v>45</v>
      </c>
      <c r="B16" s="70"/>
      <c r="C16" s="71"/>
    </row>
    <row r="17" spans="1:3" ht="28.5" customHeight="1" x14ac:dyDescent="0.25">
      <c r="A17" s="14" t="s">
        <v>52</v>
      </c>
      <c r="B17" s="80">
        <f>((C19+C20+C22+C23)-C26)*C25*C27</f>
        <v>100000000</v>
      </c>
      <c r="C17" s="80"/>
    </row>
    <row r="18" spans="1:3" x14ac:dyDescent="0.25">
      <c r="A18" s="22" t="s">
        <v>53</v>
      </c>
      <c r="B18" s="78" t="s">
        <v>48</v>
      </c>
      <c r="C18" s="79"/>
    </row>
    <row r="19" spans="1:3" x14ac:dyDescent="0.25">
      <c r="A19" s="86"/>
      <c r="B19" s="21" t="s">
        <v>49</v>
      </c>
      <c r="C19" s="18">
        <v>100000000</v>
      </c>
    </row>
    <row r="20" spans="1:3" x14ac:dyDescent="0.25">
      <c r="A20" s="87"/>
      <c r="B20" s="21" t="s">
        <v>50</v>
      </c>
      <c r="C20" s="18">
        <v>0</v>
      </c>
    </row>
    <row r="21" spans="1:3" x14ac:dyDescent="0.25">
      <c r="A21" s="87"/>
      <c r="B21" s="76" t="s">
        <v>51</v>
      </c>
      <c r="C21" s="77"/>
    </row>
    <row r="22" spans="1:3" x14ac:dyDescent="0.25">
      <c r="A22" s="87"/>
      <c r="B22" s="21" t="s">
        <v>111</v>
      </c>
      <c r="C22" s="18">
        <v>0</v>
      </c>
    </row>
    <row r="23" spans="1:3" ht="45" x14ac:dyDescent="0.25">
      <c r="A23" s="87"/>
      <c r="B23" s="21" t="s">
        <v>112</v>
      </c>
      <c r="C23" s="18">
        <v>0</v>
      </c>
    </row>
    <row r="24" spans="1:3" x14ac:dyDescent="0.25">
      <c r="A24" s="87"/>
      <c r="B24" s="76" t="s">
        <v>113</v>
      </c>
      <c r="C24" s="77"/>
    </row>
    <row r="25" spans="1:3" x14ac:dyDescent="0.25">
      <c r="A25" s="24"/>
      <c r="B25" s="21" t="s">
        <v>125</v>
      </c>
      <c r="C25" s="25">
        <v>1</v>
      </c>
    </row>
    <row r="26" spans="1:3" x14ac:dyDescent="0.25">
      <c r="A26" s="26"/>
      <c r="B26" s="21" t="s">
        <v>114</v>
      </c>
      <c r="C26" s="27">
        <v>0</v>
      </c>
    </row>
    <row r="27" spans="1:3" x14ac:dyDescent="0.25">
      <c r="A27" s="26"/>
      <c r="B27" s="21" t="s">
        <v>133</v>
      </c>
      <c r="C27" s="25">
        <v>1</v>
      </c>
    </row>
    <row r="28" spans="1:3" x14ac:dyDescent="0.25">
      <c r="A28" s="17" t="s">
        <v>107</v>
      </c>
      <c r="B28" s="80">
        <f>IFERROR(B17*(VLOOKUP(B15,Hoja2!$G$1:$H$6,2,0)),16666)</f>
        <v>70000000</v>
      </c>
      <c r="C28" s="80"/>
    </row>
    <row r="29" spans="1:3" ht="30" x14ac:dyDescent="0.25">
      <c r="A29" s="20" t="s">
        <v>54</v>
      </c>
      <c r="B29" s="81"/>
      <c r="C29" s="82"/>
    </row>
    <row r="30" spans="1:3" ht="30" x14ac:dyDescent="0.25">
      <c r="A30" s="20" t="s">
        <v>55</v>
      </c>
      <c r="B30" s="83"/>
      <c r="C30" s="84"/>
    </row>
    <row r="31" spans="1:3" ht="18.75" x14ac:dyDescent="0.25">
      <c r="A31" s="28" t="s">
        <v>115</v>
      </c>
      <c r="B31" s="28"/>
      <c r="C31" s="28"/>
    </row>
    <row r="32" spans="1:3" x14ac:dyDescent="0.25">
      <c r="A32" s="29" t="s">
        <v>116</v>
      </c>
      <c r="B32" s="85"/>
      <c r="C32" s="85"/>
    </row>
    <row r="33" spans="1:3" x14ac:dyDescent="0.25">
      <c r="A33" s="29" t="s">
        <v>117</v>
      </c>
      <c r="B33" s="85"/>
      <c r="C33" s="85"/>
    </row>
    <row r="34" spans="1:3" x14ac:dyDescent="0.25">
      <c r="A34" s="26"/>
      <c r="B34" s="26"/>
      <c r="C34" s="26"/>
    </row>
    <row r="35" spans="1:3" x14ac:dyDescent="0.25">
      <c r="A35" s="26"/>
      <c r="B35" s="26"/>
      <c r="C35" s="26"/>
    </row>
    <row r="36" spans="1:3" x14ac:dyDescent="0.25">
      <c r="A36" s="26"/>
      <c r="B36" s="26"/>
      <c r="C36" s="26"/>
    </row>
    <row r="37" spans="1:3" x14ac:dyDescent="0.25">
      <c r="A37" s="26"/>
      <c r="B37" s="26"/>
      <c r="C37" s="26"/>
    </row>
  </sheetData>
  <sheetProtection algorithmName="SHA-512" hashValue="6l9IXqHrhOwJ/Zx4D+vCvNmVr1k0m466RRLs/eqVNqxPTluaPayV9kCMuxDr+A22fjvHQ4H1WbWWk40DhRtgrw==" saltValue="K5/QlZhpAIZmPJc5HUkMwA==" spinCount="100000" sheet="1" selectLockedCells="1"/>
  <mergeCells count="23">
    <mergeCell ref="B33:C33"/>
    <mergeCell ref="A19:A24"/>
    <mergeCell ref="B21:C21"/>
    <mergeCell ref="B24:C24"/>
    <mergeCell ref="B28:C28"/>
    <mergeCell ref="B18:C18"/>
    <mergeCell ref="B17:C17"/>
    <mergeCell ref="B29:C29"/>
    <mergeCell ref="B30:C30"/>
    <mergeCell ref="B32:C32"/>
    <mergeCell ref="A1:C1"/>
    <mergeCell ref="B8:C8"/>
    <mergeCell ref="B16:C16"/>
    <mergeCell ref="B15:C15"/>
    <mergeCell ref="B2:C2"/>
    <mergeCell ref="B3:C3"/>
    <mergeCell ref="B4:C4"/>
    <mergeCell ref="B5:C5"/>
    <mergeCell ref="B6:C6"/>
    <mergeCell ref="B7:C7"/>
    <mergeCell ref="A9:A14"/>
    <mergeCell ref="B9:C9"/>
    <mergeCell ref="B12:C12"/>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baseColWidth="10" defaultColWidth="0" defaultRowHeight="15" x14ac:dyDescent="0.25"/>
  <cols>
    <col min="1" max="1" width="30.42578125" customWidth="1"/>
    <col min="2" max="3" width="69.28515625" customWidth="1"/>
    <col min="4" max="16384" width="10.85546875" hidden="1"/>
  </cols>
  <sheetData>
    <row r="1" spans="1:3" ht="18.75" x14ac:dyDescent="0.25">
      <c r="A1" s="65" t="s">
        <v>56</v>
      </c>
      <c r="B1" s="65"/>
      <c r="C1" s="65"/>
    </row>
    <row r="2" spans="1:3" ht="17.100000000000001" customHeight="1" x14ac:dyDescent="0.25">
      <c r="A2" s="13" t="s">
        <v>25</v>
      </c>
      <c r="B2" s="66" t="s">
        <v>147</v>
      </c>
      <c r="C2" s="67"/>
    </row>
    <row r="3" spans="1:3" ht="15.95" customHeight="1" x14ac:dyDescent="0.25">
      <c r="A3" s="5" t="s">
        <v>11</v>
      </c>
      <c r="B3" s="36" t="str">
        <f>'GENERALES NOTA 322'!B2:C2</f>
        <v>76001-33-33-009-2019-00208-00</v>
      </c>
      <c r="C3" s="36"/>
    </row>
    <row r="4" spans="1:3" x14ac:dyDescent="0.25">
      <c r="A4" s="5" t="s">
        <v>0</v>
      </c>
      <c r="B4" s="36" t="str">
        <f>'GENERALES NOTA 322'!B3:C3</f>
        <v>JUZGADO (9°) NOVENO ADMINISTRATIVO DEL CIRCUITO DE CALI</v>
      </c>
      <c r="C4" s="36"/>
    </row>
    <row r="5" spans="1:3" ht="29.1" customHeight="1" x14ac:dyDescent="0.25">
      <c r="A5" s="5" t="s">
        <v>108</v>
      </c>
      <c r="B5" s="36" t="str">
        <f>'GENERALES NOTA 322'!B4:C4</f>
        <v xml:space="preserve">RED DE SALUD DEL ORIENTE- E.S.E. CENTRO DE SALUD DECEPAZ IPS
DISTRITO ESPECIAL DE SANTIAGO DE CALI – COMISARIA DE FAMILIA – SECRETARÍA DE SALUD.
</v>
      </c>
      <c r="C5" s="36"/>
    </row>
    <row r="6" spans="1:3" x14ac:dyDescent="0.25">
      <c r="A6" s="5" t="s">
        <v>1</v>
      </c>
      <c r="B6" s="36" t="str">
        <f>'GENERALES NOTA 322'!B5:C5</f>
        <v xml:space="preserve">Mariana Murcia Quintero (Victima directa fecha de nacimiento: 22 de abril de 2011)
Daniela Quintero Villada (Madre de la víctima directa / fecha de nacimiento: 12 de septiembre de 1994)
David Daniel Murcia Morales (padre de la víctima directa / fecha de nacimiento: 26 de abril de 1993)
Samuel Murcia Quintero (hermano de la víctima directa / fecha de nacimiento: 29 de junio de 2015) 
Luz Amparo Morales Cárdenas (Abuela paterna de la víctima directa)
Elver Murcia Sotto (Abuelo paterna de la víctima directa)
Diana Marcela Valderrama Morales (tía de la víctima directa)
Jimi Duván Valderrama Morales (tío de la víctima directa)
Cesar Augusto Quintero Aguirre (abuelo materno de la víctima directa)
Claudia Milena Villada (abuela materna de la víctima directa)
Irma Quintero Aguirre (tía de la víctima directa)
</v>
      </c>
      <c r="C6" s="36"/>
    </row>
    <row r="7" spans="1:3" ht="43.5" customHeight="1" x14ac:dyDescent="0.25">
      <c r="A7" s="5" t="s">
        <v>109</v>
      </c>
      <c r="B7" s="36" t="str">
        <f>'GENERALES NOTA 322'!B6:C6</f>
        <v>LLAMADA EN GARANTIA</v>
      </c>
      <c r="C7" s="36"/>
    </row>
    <row r="8" spans="1:3" x14ac:dyDescent="0.25">
      <c r="A8" s="5" t="s">
        <v>119</v>
      </c>
      <c r="B8" s="36"/>
      <c r="C8" s="36"/>
    </row>
    <row r="9" spans="1:3" x14ac:dyDescent="0.25">
      <c r="A9" s="15" t="s">
        <v>53</v>
      </c>
      <c r="B9" s="88"/>
      <c r="C9" s="88"/>
    </row>
    <row r="10" spans="1:3" x14ac:dyDescent="0.25">
      <c r="A10" s="15" t="s">
        <v>120</v>
      </c>
      <c r="B10" s="36"/>
      <c r="C10" s="36"/>
    </row>
    <row r="11" spans="1:3" ht="30" x14ac:dyDescent="0.25">
      <c r="A11" s="15" t="s">
        <v>121</v>
      </c>
      <c r="B11" s="89"/>
      <c r="C11" s="56"/>
    </row>
    <row r="12" spans="1:3" ht="60" x14ac:dyDescent="0.25">
      <c r="A12" s="5" t="s">
        <v>65</v>
      </c>
      <c r="B12" s="36"/>
      <c r="C12" s="36"/>
    </row>
    <row r="13" spans="1:3" ht="60" x14ac:dyDescent="0.25">
      <c r="A13" s="5" t="s">
        <v>66</v>
      </c>
      <c r="B13" s="36"/>
      <c r="C13" s="36"/>
    </row>
    <row r="14" spans="1:3" x14ac:dyDescent="0.25">
      <c r="A14" s="5" t="s">
        <v>67</v>
      </c>
      <c r="B14" s="11"/>
      <c r="C14" s="11"/>
    </row>
    <row r="15" spans="1:3" x14ac:dyDescent="0.25">
      <c r="A15" s="15" t="s">
        <v>122</v>
      </c>
      <c r="B15" s="36"/>
      <c r="C15" s="36"/>
    </row>
    <row r="16" spans="1:3" x14ac:dyDescent="0.25">
      <c r="A16" s="11" t="s">
        <v>123</v>
      </c>
      <c r="B16" s="56"/>
      <c r="C16" s="56"/>
    </row>
  </sheetData>
  <mergeCells count="15">
    <mergeCell ref="B12:C12"/>
    <mergeCell ref="B13:C13"/>
    <mergeCell ref="B15:C15"/>
    <mergeCell ref="B16:C16"/>
    <mergeCell ref="B7:C7"/>
    <mergeCell ref="B8:C8"/>
    <mergeCell ref="B9:C9"/>
    <mergeCell ref="B10:C10"/>
    <mergeCell ref="B11:C11"/>
    <mergeCell ref="B6:C6"/>
    <mergeCell ref="A1:C1"/>
    <mergeCell ref="B2:C2"/>
    <mergeCell ref="B3:C3"/>
    <mergeCell ref="B4:C4"/>
    <mergeCell ref="B5:C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baseColWidth="10" defaultRowHeight="15" x14ac:dyDescent="0.25"/>
  <sheetData>
    <row r="1" spans="1:1" x14ac:dyDescent="0.25">
      <c r="A1" t="s">
        <v>124</v>
      </c>
    </row>
    <row r="2" spans="1:1" x14ac:dyDescent="0.25">
      <c r="A2" t="s">
        <v>33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baseColWidth="10" defaultColWidth="11.42578125" defaultRowHeight="15" x14ac:dyDescent="0.25"/>
  <cols>
    <col min="4" max="4" width="20.140625" bestFit="1" customWidth="1"/>
    <col min="5" max="5" width="42.85546875" bestFit="1" customWidth="1"/>
    <col min="7" max="7" width="26.42578125" customWidth="1"/>
  </cols>
  <sheetData>
    <row r="1" spans="1:12" x14ac:dyDescent="0.25">
      <c r="A1" s="8" t="s">
        <v>60</v>
      </c>
      <c r="B1" t="s">
        <v>32</v>
      </c>
      <c r="C1" s="8" t="s">
        <v>31</v>
      </c>
      <c r="D1" s="8" t="s">
        <v>61</v>
      </c>
      <c r="E1" s="3" t="s">
        <v>16</v>
      </c>
      <c r="F1" s="2" t="s">
        <v>59</v>
      </c>
      <c r="G1" s="2" t="s">
        <v>126</v>
      </c>
      <c r="H1" s="4">
        <v>0.7</v>
      </c>
      <c r="I1" t="s">
        <v>12</v>
      </c>
      <c r="J1" t="s">
        <v>82</v>
      </c>
      <c r="L1" t="s">
        <v>132</v>
      </c>
    </row>
    <row r="2" spans="1:12" x14ac:dyDescent="0.25">
      <c r="A2" t="s">
        <v>68</v>
      </c>
      <c r="B2" t="s">
        <v>33</v>
      </c>
      <c r="C2" t="s">
        <v>72</v>
      </c>
      <c r="D2" s="2" t="s">
        <v>62</v>
      </c>
      <c r="E2" s="1" t="s">
        <v>19</v>
      </c>
      <c r="F2" s="2" t="s">
        <v>57</v>
      </c>
      <c r="G2" s="2" t="s">
        <v>127</v>
      </c>
      <c r="H2" s="4">
        <v>0.25</v>
      </c>
      <c r="I2" t="s">
        <v>78</v>
      </c>
      <c r="J2" t="s">
        <v>83</v>
      </c>
      <c r="L2" t="s">
        <v>110</v>
      </c>
    </row>
    <row r="3" spans="1:12" x14ac:dyDescent="0.25">
      <c r="A3" t="s">
        <v>69</v>
      </c>
      <c r="C3" t="s">
        <v>73</v>
      </c>
      <c r="D3" s="2" t="s">
        <v>63</v>
      </c>
      <c r="E3" s="1" t="s">
        <v>20</v>
      </c>
      <c r="F3" s="2" t="s">
        <v>58</v>
      </c>
      <c r="G3" s="2" t="s">
        <v>128</v>
      </c>
      <c r="H3" s="4">
        <v>0.55000000000000004</v>
      </c>
      <c r="I3" t="s">
        <v>79</v>
      </c>
      <c r="J3" t="s">
        <v>84</v>
      </c>
    </row>
    <row r="4" spans="1:12" x14ac:dyDescent="0.25">
      <c r="A4" t="s">
        <v>70</v>
      </c>
      <c r="C4" t="s">
        <v>74</v>
      </c>
      <c r="E4" s="1" t="s">
        <v>21</v>
      </c>
      <c r="G4" s="2" t="s">
        <v>129</v>
      </c>
      <c r="H4" s="4">
        <v>0.15</v>
      </c>
      <c r="I4" t="s">
        <v>80</v>
      </c>
      <c r="J4" t="s">
        <v>85</v>
      </c>
    </row>
    <row r="5" spans="1:12" x14ac:dyDescent="0.25">
      <c r="A5" t="s">
        <v>71</v>
      </c>
      <c r="E5" s="1" t="s">
        <v>17</v>
      </c>
      <c r="G5" s="2" t="s">
        <v>130</v>
      </c>
      <c r="H5" s="4">
        <v>0.7</v>
      </c>
      <c r="I5" t="s">
        <v>81</v>
      </c>
      <c r="J5" t="s">
        <v>86</v>
      </c>
    </row>
    <row r="6" spans="1:12" x14ac:dyDescent="0.25">
      <c r="E6" s="1" t="s">
        <v>18</v>
      </c>
      <c r="G6" s="2" t="s">
        <v>131</v>
      </c>
      <c r="H6" s="4">
        <v>0.3</v>
      </c>
      <c r="J6" t="s">
        <v>87</v>
      </c>
    </row>
    <row r="7" spans="1:12" x14ac:dyDescent="0.25">
      <c r="E7" s="1" t="s">
        <v>23</v>
      </c>
      <c r="G7" s="2" t="s">
        <v>57</v>
      </c>
    </row>
    <row r="8" spans="1:12" x14ac:dyDescent="0.25">
      <c r="E8" s="1" t="s">
        <v>22</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GENERALES NOTA 322</vt:lpstr>
      <vt:lpstr>GENERALES NOTA 321</vt:lpstr>
      <vt:lpstr>GENERALES  NOTA 324</vt:lpstr>
      <vt:lpstr>GENERALES NOTA 325</vt:lpstr>
      <vt:lpstr>Hoja1</vt:lpstr>
      <vt:lpstr>Hoja2</vt:lpstr>
    </vt:vector>
  </TitlesOfParts>
  <Company>Allianz Technology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Gina Paola Garcia Quintero</dc:creator>
  <cp:lastModifiedBy>GIRALDO MORALES, DAVID ORLANDO (ALLIANZ COLOMBIA)</cp:lastModifiedBy>
  <dcterms:created xsi:type="dcterms:W3CDTF">2020-12-07T14:41:17Z</dcterms:created>
  <dcterms:modified xsi:type="dcterms:W3CDTF">2024-05-02T22:23:20Z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