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Usuario\Desktop\GHA\2024\MAYO\MAYO 24\"/>
    </mc:Choice>
  </mc:AlternateContent>
  <xr:revisionPtr revIDLastSave="0" documentId="8_{26499457-BD45-4E11-9FEA-AFCDAC92ED13}" xr6:coauthVersionLast="47" xr6:coauthVersionMax="47" xr10:uidLastSave="{00000000-0000-0000-0000-000000000000}"/>
  <bookViews>
    <workbookView xWindow="-120" yWindow="-120" windowWidth="20730" windowHeight="11040" firstSheet="1"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B17" i="11" l="1"/>
  <c r="B28" i="11" s="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<sst xmlns="http://schemas.openxmlformats.org/spreadsheetml/2006/main" count="219" uniqueCount="167">
  <si>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</si>
  <si>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</si>
  <si>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</si>
  <si>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</si>
  <si>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</si>
  <si>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</si>
  <si>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</si>
  <si>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</si>
  <si>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</si>
  <si>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</si>
  <si>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</si>
  <si>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</si>
  <si>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</si>
  <si>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</si>
  <si>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</si>
  <si>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</si>
  <si>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</si>
  <si>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</si>
  <si>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</si>
  <si>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</si>
  <si>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</si>
  <si>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</si>
  <si>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</si>
  <si>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</si>
  <si>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</si>
  <si>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</si>
  <si>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</si>
  <si>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</si>
  <si>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</si>
  <si>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</si>
  <si>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</si>
  <si>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</si>
  <si>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</si>
  <si>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</si>
  <si>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</si>
  <si>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</si>
  <si>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</si>
  <si>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</si>
  <si>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</si>
  <si>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</si>
  <si>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</si>
  <si>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</si>
  <si>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</si>
  <si>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</si>
  <si>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</si>
  <si>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</si>
  <si>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</si>
  <si>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</si>
  <si>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</si>
  <si>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</si>
  <si>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</si>
  <si>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</si>
  <si>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</si>
  <si>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</si>
  <si>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</si>
  <si>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</si>
  <si>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</si>
  <si>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</si>
  <si>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</si>
  <si>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</si>
  <si>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</si>
  <si>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</si>
  <si>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</si>
  <si>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</si>
  <si>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</si>
  <si>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</si>
  <si>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</si>
  <si>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</si>
  <si>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</si>
  <si>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</si>
  <si>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</si>
  <si>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</si>
  <si>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</si>
  <si>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</si>
  <si>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</si>
  <si>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</si>
  <si>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</si>
  <si>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</si>
  <si>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</si>
  <si>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</si>
  <si>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</si>
  <si>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</si>
  <si>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</si>
  <si>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</si>
  <si>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</si>
  <si>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</si>
  <si>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</si>
  <si>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</si>
  <si>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</si>
  <si>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</si>
  <si>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</si>
  <si>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</si>
  <si>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</si>
  <si>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</si>
  <si>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</si>
  <si>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</si>
  <si>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</si>
  <si>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</si>
  <si>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</si>
  <si>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</si>
  <si>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</si>
  <si>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</si>
  <si>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</si>
  <si>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</si>
  <si>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</si>
  <si>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</si>
  <si>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</si>
  <si>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</si>
  <si>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</si>
  <si>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</si>
  <si>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</si>
  <si>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</si>
  <si>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</si>
  <si>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</si>
  <si>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</si>
  <si>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</si>
  <si>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</si>
  <si>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</si>
  <si>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</si>
  <si>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</si>
  <si>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</si>
  <si>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</si>
  <si>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</si>
  <si>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</si>
  <si>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</si>
  <si>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</si>
  <si>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</si>
  <si>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</si>
  <si>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</si>
  <si>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</si>
  <si>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</si>
  <si>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</si>
  <si>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 xml:space="preserve">RC PROFESIONAL </t>
  </si>
  <si>
    <t>17001-33-33-001-2019-00352-00</t>
  </si>
  <si>
    <t>Primero Administrativo del Circuito de Manizales</t>
  </si>
  <si>
    <t>E.S.E. Hospital San Antonio de Manzanares (Caldas), EPS Asmet Salud-Régimen Contributivo, ARL Colmena, Clínica San Marcel de Manizales (la cual carece de personería jurídica y hace parte de un programa de la Caja de Compensación Familiar de Caldas-Confa).</t>
  </si>
  <si>
    <t>Demandados</t>
  </si>
  <si>
    <t>Demandantes</t>
  </si>
  <si>
    <t xml:space="preserve">Carmen Elena Rua Alzate (compañera permanente del señor Víctor Felix Henao); María Nilsa Buitrago Zapata (hermana de Víctor Felix Henao Zapata), María Lucía Zapata Campuzano (madre del señor Víctor Felix Henao); Leonor Henao Zapata (hermana de Víctor Felix Henao); Mirle Buitrago (padre de crianza del señor Víctor Felix Henao); Maria Cenelia Henao (hermana de Víctor Felix Henao); José Gilberto Buitrago Zapata (hermano de Víctor Felix Henao) y Miguel Angel Buitrago Zapata (hermano de Victor Felix Henao). </t>
  </si>
  <si>
    <t xml:space="preserve">Victor Felix Henao Zapata </t>
  </si>
  <si>
    <t>12 de abril de 2018</t>
  </si>
  <si>
    <t>11 de enero de 2019</t>
  </si>
  <si>
    <t>01 de marzo de 2019</t>
  </si>
  <si>
    <t>RC. Profesional</t>
  </si>
  <si>
    <t xml:space="preserve">i)El día 09 de abril de 2018, el señor Victor Félix Henao Zapata se encontraba reparando un techo de la institución educativa Las Margaritas, en la zona rural de Manzanares, desde una altura aproximada de 5 metros, al romperse una teja en la cual estaba apoyado, cae desde la altura mencionada, ii) el trauma, ante la caída de 5 metros aproximadamente, lo recibió en el hemicuerpo izquierdo y en la región occipital, motivo por el cual, fue trasladado al puesto de salud de las Margaritas, donde recibió la atención primaria; allí le lavaron y le hicieron cierre parcial de la herida de 3 centimetros, iii) La víctima del accidente refirió un episodio de vómito como también cefalea en la región parietoocipital, adinamia y dolor en el hombro izquierdo, iv) A su ingreso al hospital San Antonio de Manzanares lo calificaron en la escala Glasgow de 15/15. En el citado hospital describieron la herida sangrante del cuero cabelludo en la región occipital de 3 de centimetros de longitud asociado al edema local y excoriaciones en miembro superior derecho, v) Refiere que el empleador o contratante, municipio de manzanares, no le suministró y tampoco vigiló y obligó a su trabajador o contratista a usar elementos de protección personal, tales como casco y arnés de seguridad. vi) Se indica que a las 05:38 PM del día 10 de abril de 2018, ya el trauma sufrido por la víctima fue considerado de moderado a severo con deterioro neurológico secundario, con hipertensión arterial, vii) El 10 de abril de 2018 a las 08:17 horas el paciente fue remitido a la ciudad de Manizales, e ingresó a la Clínica San Marcel siendo las 02:53 PM con la siguiente descripción "malas condiciones, paciente en sexta década de la vida que presentó ayer mientras realizaba labores propias de su actividad caída de altura aproximada de cuatro metros...", viii) Posteriormente el paciente fue llevado a sala de cirugía en la Clínica San Marcel, donde se anota: "Rápidamente rasurado asepsia y antisepsia de piel, campos, infiltración. Incisión estándar de trauma. Hemostasia. Disección por planos. Craneotomía amplia con motor de alta velocidad. Se levanta Colgajo. Duramadre Violácea. Tensa. Apertura Dural. Drenaje de Hematoma Subdural Agudo..." y ix) El paciente finalmente fallece en la Clínica San Marcel el 12 de abril de 2018 a las 08:10 PM. </t>
  </si>
  <si>
    <t>Perjuicios morales</t>
  </si>
  <si>
    <t>Caja de Compensación Familiar de Caldas (CONFA)</t>
  </si>
  <si>
    <t>890.806.490-5</t>
  </si>
  <si>
    <t xml:space="preserve">Póliza de Responsabilidad Profesional Clínicas y Hospitales No. 022248915/0, vigencia comprendida del 31/03/2018 al 30/03/2019, modalidad de cobertura: Sunset, Límite asegurado por evento: 3.000.000.000 Pesos M/cte, 100% de participación a cargo de Allianz. </t>
  </si>
  <si>
    <t>26 de abril de 2024</t>
  </si>
  <si>
    <t>21 de mayo de 2024</t>
  </si>
  <si>
    <t>77280363 - APJ32378</t>
  </si>
  <si>
    <t>31/03/2018 - 30/05/2019</t>
  </si>
  <si>
    <t>De la demanda:</t>
  </si>
  <si>
    <t>• Excepciones planteadas por quien formuló el llamamiento</t>
  </si>
  <si>
    <t>X</t>
  </si>
  <si>
    <t>• Inexistencia de falla médica</t>
  </si>
  <si>
    <t>• Inexistencia de nexo de causalidad</t>
  </si>
  <si>
    <t>• Inexistencia y/o sobreestimación de los perjucios solicitados en la demanda</t>
  </si>
  <si>
    <t>Del llamamiento</t>
  </si>
  <si>
    <t xml:space="preserve">• La responsabilidad de la aseguradora se encuentra limitada al valor de la suma asegurada.
</t>
  </si>
  <si>
    <t xml:space="preserve">• Disminución de la suma asegurada por pago de indemnizaciones con cargo a la PÓLIZA xxxxxx No. xxxxxxx
</t>
  </si>
  <si>
    <t>• Existencia de coaseguro.</t>
  </si>
  <si>
    <t>La contingencia del proceso descrito anteriormente se califica como REMOTA, dado que si bien la Póliza de Responsabilidad Civil Profesional Clínicas y Hospitales N° 022248915/0, presta cobertura material y temporal, operó la ineficacia del llamamiento en garantía. 
En primer lugar, es  importante resaltar que operó la ineficacia del llamamiento en garantía a la luz de lo establecido en el artículo 66 del C.G.P., toda vez que el Auto N°1377 que admitió el llamamiento en garantía fue proferido el 07 de septiembre de 2023 fijado por estados al día siguiente, es decir, el 08 de septiembre de 2023, no obstante, la notificación del llamamiento en garantía por parte del despacho, fue realizada hasta el 24 de abril de 2024, es decir 8 meses y 17 días después de su admisión, configurándose en tal sentido la ineficacia del llamamiento tal y como lo establece el artículo en comento y como se dispuso en el numeral SEGUNDO del auto admisorio del llamamiento cuando dispuso: “Si la notificación al llamado en garantía no se logra en el término de seis (6) meses, el llamamiento será ineficaz, de acuerdo a lo contemplado en el art. 66 del CGP”
Ahora bien, aclarado lo anterior, frente a la cobertura temporal, debe señalarse que la Póliza de Responsabilidad Civil Profesional Clínicas y Hospitales N°022248915/0 si presta cobertura temporal, dado que la póliza fue pactada bajo la modalidad Sunset, cuya vigencia correspondió desde el 31 de marzo de 2018 al 03 de marzo de 2019, y los hechos que sustentan el medio de control acaecieron el  (12 de abril de 2018) fecha del fallecimiento del señor Félix Henao Zapata. Es decir, en vigencia de la póliza, además, la primera reclamación al asegurado (solicitud de conciliación extrajudicial) fue el 11 de enero de 2019, por lo que se realizó dentro de los dos años siguientes a la vigencia, tal y como lo exige la modalidad suscrita. Sumado a lo anterior, presta cobertura material, por cuanto uno de los amparos señala “Responsabilidad Civil Profesional: “La responsabilidad civil profesional del ASEGURADO por los perjuicios causados a terceros a consecuencia de un servicio médico, quirúrgico, dental, de enfermería, laboratorio, o asimilados, prestados durante la misma vigencia dentro de los predios asegurados” y lo debatido en el proceso, es con ocasión a la presunta falla en el servicio causada por la Caja de Compensación, al prestar sus servicios médicos a través de la IPS Clínica Marcel, al presuntamente no prestar el servicio médico de manera oportuna y eficiente, evitando el fatal desenlace que conllevó al fallecimiento del señor Henao Zapata, tras presentar una “HEMORRAGIA INTRACEREBRAL (HEMATOMA SUBDURAL AGUDO”. 
En relación con la responsabilidad del asegurado, dependerá del análisis que realice el despacho con relación a las pruebas aportadas por la Caja  de Compensación Familiar de Caldas, en específico de la historia clínica aportada por la IPS Clínica Marcel, en la que se observa una atención médica oportuna y ajustada a la lex artis, sin ninguna dilación o sin falta de autorización alguna por la EPS, además, cuando el paciente estaba en una etapa avanzada e irreversible tras presentar la patología de “HEMORRAGIA INTRACEREBRAL (HEMATOMA SUBDURAL AGUDO”. Vale la pena señalar, que los hechos acaecieron con motivo a un accidente laboral, por lo que, dependerá también del análisis que realice el despacho a la excepción del hecho de un tercero, en tanto era el empleador el que debía garantizar los elementos de protección idóneos al trabajador para evitar este tipo de accidentes, así como era obligación de la ARL garantizar la atención médica. 
Lo anterior, sin perjuicio del carácter contingente dentro del proceso.</t>
  </si>
  <si>
    <t xml:space="preserve">Como liquidación objetiva de perjuicios se llegó al total de $409.500.000
A este valor se llegó de la siguiente manera: 
1 Daño moral: Con ocasión a la muerte del señor Félix Henao Zapata, se reconocerá la suma de 100 SMMLV ($130.000.000) en favor de María Lucía Zapata Campuzano, en calidad de madre del fallecido por haber probado su legitimación en la causa por activa, la suma de 50 SMMLV ($65.000.000) para cada uno de los siguientes demandantes: María Nilsa Buitrago Zapata, Leonor Henao Zapata, María Camelia Henao Zapata, José Gilberto Buitrago Zapata y Miguel Ángel Buitrago Zapata en calidad de hermanos del fallecido, por haber probado su legitimación en la causa por activa. No se reconoce ninguna suma en favor del señor Mirle Buitrago al ser padre de crianza, en atención a que, es necesario contar con la certeza sobre esa condición, a través de pruebas idóneas, conducentes y útiles, las cuales para el caso en concreto no fueron aportadas, tampoco se reconoce suma alguna en favor de la señora Carmen Elena Rúa Álzate, quien aduce ser la compañera permanente del fallecido, toda vez que al expediente no se aportó  escritura pública, sentencia o conciliación que acredite la declaración de la unión marital de hecho. 
2.  Lucro cesante: No se reconoce esta tipología de perjuicio en atención a que, pese a que se aportó un contrato de prestación de servicios al plenario, no se ha acreditado la supuesta dependencia económica de la demandante, para que sea viable reconocer perjuicio bajo este título.
Del monto total de $455.000.000 se descuenta el deducible correspondiente al 10% ($45.500.000) sobre el valor de la pérdida, para un monto total $409.500.000. </t>
  </si>
  <si>
    <t>ok</t>
  </si>
  <si>
    <t>EXCEPCIONES FRENTE A LA DEMANDA: 
1.	CONSIDERACIÓN PRELIMINAR – SOLICITUD PARA QUE SE DECLARE LA INEFICACIA DEL LLAMAMIENTO EN GARANTÍA. 
2.	EXCEPCIONES PLANTEADAS POR LA CAJA DE COMPENSACIÓN FAMILIAR DE CALDAS-CONFA, ENTIDAD QUE LLAMÓ EN GARANTÍA A MI REPRESENTADA.
3.	EL HECHO DE UN TERCERO COMO EXIMENTE DE RESPONSABILIAD.
4.         CULPA EXCLUSIVA DE LA VÍCTIMA. 
5.	INEXISTENTE RELACIÓN DE CAUSALIDAD ENTRE EL DAÑO O PERJUICIO ALEGADO POR LA PARTE ACTORA Y LA ACTUACIÓN DE LA CAJA DE COMPENSACIÓN FAMILIAR DE CALDAS-CONFA. 
6.	INEXISTENCIA DE FALLA MÉDICA POR PARTE DE LA CAJA DE COMPENSACIÓN FAMILIAR DE CALDAS-CONFA. 
7.	LAS OBLIGACIONES MÉDICAS SON DE MEDIO Y NO DE RESULTADO.
8.	DESATENCIÓN DEL RÉGIMEN JURÍDICO DE LA RESPONSABILIDAD MÉDICA – INCUMPLIMIENTO DEL DEBER DE PROBAR EL ERROR MÉDICO POR LA PARTE DEMANDANTE.
9.	FALTA DE LEGITIMACIÓN EN LA CAUSA POR ACTIVA DE CARMEN ELENA RUA ALZATE Y MIRLE BUITRAGO
10. IMPROCEDENCIA DEL RECONOCIMIENTO DE PERJUICIOS MORALES-EXCESIVA CUANTIFICACIÓN QUE DESCONOCE LOS LÍMITES JURISPRUDENCALES PARA SU CUANTIFICACIÓN.
11. IMPROCEDENCIA DE RECONOCIMIENTO DE LUCRO CESANTE.
12.	GENÉRICA O INNOMINADA. 
 EXCEPCIONES FRENTE AL LLAMAMIENTO EN GARANTÍA:
1.	INEXIGIBILIDAD DE OBLIGACIÓN INDEMNIZATORIA A CARGO DE ALLIANZ SEGUROS S.A. TODA VEZ QUE NO SE HA REALIZADO EL RIESGO ASEGURADO EN LA PÓLIZA DE RESPONSABILIDAD CIVIL PROFESIONAL CLÍNICAS Y HOSPITALES N° 022248915/0. 
2. RIESGOS EXPRESAMENTE EXCLUIDOS EN LA PÓLIZA DE RESPONSABILIDAD CIVIL PROFESIONAL CLÍNICAS Y HOSPITALES N° 022248915/0. 
3.	FALTA DE COBERTURA MATERIAL FRENTE A ERRORES ADMINISTRATIVOS.
4.	CARÁCTER MERAMENTE INDEMNIZATORIO QUE REVISTEN LOS CONTRATOS DE SEGURO.
5.	EN CUALQUIER CASO, DE NINGUNA FORMA SE PODRÁ EXCEDER EL LÍMITE DEL VALOR ASEGURADO EN LA PÓLIZA N°022248915/0.
6.	LÍMITES MÁXIMOS DE RESPONSABILIDAD DE LA ASEGURADORA EN LO ATINENTE AL DEDUCIBLE EN LA PÓLIZA N° 022248915/0. 
7.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</si>
</sst>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left"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8" borderId="2" xfId="0" applyFill="1" applyBorder="1" applyAlignment="1">
      <alignment horizontal="left" vertical="top" wrapText="1"/>
    </xf>
    <xf numFmtId="0" fontId="0" fillId="8" borderId="3" xfId="0" applyFill="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11" xfId="0" applyFont="1" applyFill="1" applyBorder="1" applyAlignment="1">
      <alignment horizontal="center" vertical="top"/>
    </xf>
    <xf numFmtId="0" fontId="0" fillId="8" borderId="2" xfId="0" applyFill="1" applyBorder="1" applyAlignment="1">
      <alignment horizontal="left" vertical="top"/>
    </xf>
    <xf numFmtId="0" fontId="0" fillId="8" borderId="3" xfId="0" applyFill="1" applyBorder="1" applyAlignment="1">
      <alignment horizontal="left"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6" zoomScale="85" zoomScaleNormal="85"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8" t="s">
        <v>38</v>
      </c>
      <c r="B1" s="38"/>
      <c r="C1" s="38"/>
    </row>
    <row r="2" spans="1:3" x14ac:dyDescent="0.25">
      <c r="A2" s="5" t="s">
        <v>11</v>
      </c>
      <c r="B2" s="40" t="s">
        <v>133</v>
      </c>
      <c r="C2" s="41"/>
    </row>
    <row r="3" spans="1:3" x14ac:dyDescent="0.25">
      <c r="A3" s="5" t="s">
        <v>0</v>
      </c>
      <c r="B3" s="42" t="s">
        <v>134</v>
      </c>
      <c r="C3" s="43"/>
    </row>
    <row r="4" spans="1:3" x14ac:dyDescent="0.25">
      <c r="A4" s="5" t="s">
        <v>136</v>
      </c>
      <c r="B4" s="42" t="s">
        <v>135</v>
      </c>
      <c r="C4" s="43"/>
    </row>
    <row r="5" spans="1:3" ht="14.45" customHeight="1" x14ac:dyDescent="0.25">
      <c r="A5" s="5" t="s">
        <v>137</v>
      </c>
      <c r="B5" s="42" t="s">
        <v>138</v>
      </c>
      <c r="C5" s="43"/>
    </row>
    <row r="6" spans="1:3" x14ac:dyDescent="0.25">
      <c r="A6" s="5" t="s">
        <v>107</v>
      </c>
      <c r="B6" s="39" t="s">
        <v>130</v>
      </c>
      <c r="C6" s="39"/>
    </row>
    <row r="7" spans="1:3" x14ac:dyDescent="0.25">
      <c r="A7" s="5" t="s">
        <v>2</v>
      </c>
      <c r="B7" s="39" t="s">
        <v>139</v>
      </c>
      <c r="C7" s="39"/>
    </row>
    <row r="8" spans="1:3" x14ac:dyDescent="0.25">
      <c r="A8" s="5" t="s">
        <v>3</v>
      </c>
      <c r="B8" s="35" t="s">
        <v>140</v>
      </c>
      <c r="C8" s="35"/>
    </row>
    <row r="9" spans="1:3" x14ac:dyDescent="0.25">
      <c r="A9" s="5" t="s">
        <v>4</v>
      </c>
      <c r="B9" s="35" t="s">
        <v>141</v>
      </c>
      <c r="C9" s="35"/>
    </row>
    <row r="10" spans="1:3" x14ac:dyDescent="0.25">
      <c r="A10" s="5" t="s">
        <v>5</v>
      </c>
      <c r="B10" s="35" t="s">
        <v>142</v>
      </c>
      <c r="C10" s="35"/>
    </row>
    <row r="11" spans="1:3" ht="23.25" customHeight="1" x14ac:dyDescent="0.25">
      <c r="A11" s="5" t="s">
        <v>26</v>
      </c>
      <c r="B11" s="36" t="s">
        <v>143</v>
      </c>
      <c r="C11" s="37"/>
    </row>
    <row r="12" spans="1:3" x14ac:dyDescent="0.25">
      <c r="A12" s="45" t="s">
        <v>116</v>
      </c>
      <c r="B12" s="35" t="s">
        <v>144</v>
      </c>
      <c r="C12" s="39"/>
    </row>
    <row r="13" spans="1:3" ht="30" customHeight="1" x14ac:dyDescent="0.25">
      <c r="A13" s="45"/>
      <c r="B13" s="39"/>
      <c r="C13" s="39"/>
    </row>
    <row r="14" spans="1:3" ht="73.5" customHeight="1" x14ac:dyDescent="0.25">
      <c r="A14" s="45"/>
      <c r="B14" s="39"/>
      <c r="C14" s="39"/>
    </row>
    <row r="15" spans="1:3" ht="30" x14ac:dyDescent="0.25">
      <c r="A15" s="5" t="s">
        <v>43</v>
      </c>
      <c r="B15" s="48">
        <v>1202290112</v>
      </c>
      <c r="C15" s="49"/>
    </row>
    <row r="16" spans="1:3" ht="33.75" customHeight="1" x14ac:dyDescent="0.25">
      <c r="A16" s="50" t="s">
        <v>44</v>
      </c>
      <c r="B16" s="51" t="s">
        <v>45</v>
      </c>
      <c r="C16" s="51"/>
    </row>
    <row r="17" spans="1:3" ht="33.75" customHeight="1" x14ac:dyDescent="0.25">
      <c r="A17" s="50"/>
      <c r="B17" s="11" t="s">
        <v>46</v>
      </c>
      <c r="C17" s="6">
        <v>162290112</v>
      </c>
    </row>
    <row r="18" spans="1:3" ht="33.75" customHeight="1" x14ac:dyDescent="0.25">
      <c r="A18" s="50"/>
      <c r="B18" s="11"/>
      <c r="C18" s="6"/>
    </row>
    <row r="19" spans="1:3" x14ac:dyDescent="0.25">
      <c r="A19" s="50"/>
      <c r="B19" s="52" t="s">
        <v>48</v>
      </c>
      <c r="C19" s="53"/>
    </row>
    <row r="20" spans="1:3" x14ac:dyDescent="0.25">
      <c r="A20" s="50"/>
      <c r="B20" s="11" t="s">
        <v>145</v>
      </c>
      <c r="C20" s="6">
        <v>1040000000</v>
      </c>
    </row>
    <row r="21" spans="1:3" x14ac:dyDescent="0.25">
      <c r="A21" s="50"/>
      <c r="B21" s="11"/>
      <c r="C21" s="6"/>
    </row>
    <row r="22" spans="1:3" x14ac:dyDescent="0.25">
      <c r="A22" s="50"/>
      <c r="B22" s="52" t="s">
        <v>105</v>
      </c>
      <c r="C22" s="53"/>
    </row>
    <row r="23" spans="1:3" x14ac:dyDescent="0.25">
      <c r="A23" s="50"/>
      <c r="B23" s="11"/>
      <c r="C23" s="16"/>
    </row>
    <row r="24" spans="1:3" x14ac:dyDescent="0.25">
      <c r="A24" s="5" t="s">
        <v>6</v>
      </c>
      <c r="B24" s="39" t="s">
        <v>146</v>
      </c>
      <c r="C24" s="39"/>
    </row>
    <row r="25" spans="1:3" x14ac:dyDescent="0.25">
      <c r="A25" s="5" t="s">
        <v>7</v>
      </c>
      <c r="B25" s="39" t="s">
        <v>147</v>
      </c>
      <c r="C25" s="39"/>
    </row>
    <row r="26" spans="1:3" x14ac:dyDescent="0.25">
      <c r="A26" s="5" t="s">
        <v>8</v>
      </c>
      <c r="B26" s="39" t="s">
        <v>148</v>
      </c>
      <c r="C26" s="39"/>
    </row>
    <row r="27" spans="1:3" x14ac:dyDescent="0.25">
      <c r="A27" s="5" t="s">
        <v>39</v>
      </c>
      <c r="B27" s="46" t="s">
        <v>149</v>
      </c>
      <c r="C27" s="47"/>
    </row>
    <row r="28" spans="1:3" x14ac:dyDescent="0.25">
      <c r="A28" s="5" t="s">
        <v>9</v>
      </c>
      <c r="B28" s="44" t="s">
        <v>149</v>
      </c>
      <c r="C28" s="44"/>
    </row>
    <row r="29" spans="1:3" x14ac:dyDescent="0.25">
      <c r="A29" s="5" t="s">
        <v>10</v>
      </c>
      <c r="B29" s="39" t="s">
        <v>150</v>
      </c>
      <c r="C29" s="39"/>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8"/>
  <sheetViews>
    <sheetView zoomScale="85" zoomScaleNormal="85" workbookViewId="0">
      <selection activeCell="A13" sqref="A13"/>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4" t="s">
        <v>37</v>
      </c>
      <c r="B1" s="54"/>
      <c r="C1" s="54"/>
    </row>
    <row r="2" spans="1:3" x14ac:dyDescent="0.25">
      <c r="A2" s="13" t="s">
        <v>24</v>
      </c>
      <c r="B2" s="55" t="s">
        <v>151</v>
      </c>
      <c r="C2" s="56"/>
    </row>
    <row r="3" spans="1:3" x14ac:dyDescent="0.25">
      <c r="A3" s="5" t="s">
        <v>11</v>
      </c>
      <c r="B3" s="39" t="str">
        <f>'GENERALES NOTA 322'!B2:C2</f>
        <v>17001-33-33-001-2019-00352-00</v>
      </c>
      <c r="C3" s="39"/>
    </row>
    <row r="4" spans="1:3" x14ac:dyDescent="0.25">
      <c r="A4" s="5" t="s">
        <v>0</v>
      </c>
      <c r="B4" s="39" t="str">
        <f>'GENERALES NOTA 322'!B3:C3</f>
        <v>Primero Administrativo del Circuito de Manizales</v>
      </c>
      <c r="C4" s="39"/>
    </row>
    <row r="5" spans="1:3" x14ac:dyDescent="0.25">
      <c r="A5" s="5" t="s">
        <v>106</v>
      </c>
      <c r="B5" s="39" t="str">
        <f>'GENERALES NOTA 322'!B4:C4</f>
        <v>E.S.E. Hospital San Antonio de Manzanares (Caldas), EPS Asmet Salud-Régimen Contributivo, ARL Colmena, Clínica San Marcel de Manizales (la cual carece de personería jurídica y hace parte de un programa de la Caja de Compensación Familiar de Caldas-Confa).</v>
      </c>
      <c r="C5" s="39"/>
    </row>
    <row r="6" spans="1:3" x14ac:dyDescent="0.25">
      <c r="A6" s="5" t="s">
        <v>1</v>
      </c>
      <c r="B6" s="39" t="str">
        <f>'GENERALES NOTA 322'!B5:C5</f>
        <v xml:space="preserve">Carmen Elena Rua Alzate (compañera permanente del señor Víctor Felix Henao); María Nilsa Buitrago Zapata (hermana de Víctor Felix Henao Zapata), María Lucía Zapata Campuzano (madre del señor Víctor Felix Henao); Leonor Henao Zapata (hermana de Víctor Felix Henao); Mirle Buitrago (padre de crianza del señor Víctor Felix Henao); Maria Cenelia Henao (hermana de Víctor Felix Henao); José Gilberto Buitrago Zapata (hermano de Víctor Felix Henao) y Miguel Angel Buitrago Zapata (hermano de Victor Felix Henao). </v>
      </c>
      <c r="C6" s="39"/>
    </row>
    <row r="7" spans="1:3" x14ac:dyDescent="0.25">
      <c r="A7" s="5" t="s">
        <v>107</v>
      </c>
      <c r="B7" s="39" t="str">
        <f>'GENERALES NOTA 322'!B6:C6</f>
        <v>LLAMADA EN GARANTIA</v>
      </c>
      <c r="C7" s="39"/>
    </row>
    <row r="8" spans="1:3" x14ac:dyDescent="0.25">
      <c r="A8" s="13" t="s">
        <v>25</v>
      </c>
      <c r="B8" s="39">
        <v>21911189</v>
      </c>
      <c r="C8" s="39"/>
    </row>
    <row r="9" spans="1:3" x14ac:dyDescent="0.25">
      <c r="A9" s="13" t="s">
        <v>26</v>
      </c>
      <c r="B9" s="39" t="s">
        <v>132</v>
      </c>
      <c r="C9" s="39"/>
    </row>
    <row r="10" spans="1:3" x14ac:dyDescent="0.25">
      <c r="A10" s="13" t="s">
        <v>74</v>
      </c>
      <c r="B10" s="46">
        <v>3000000000</v>
      </c>
      <c r="C10" s="57"/>
    </row>
    <row r="11" spans="1:3" x14ac:dyDescent="0.25">
      <c r="A11" s="13" t="s">
        <v>57</v>
      </c>
      <c r="B11" s="42" t="s">
        <v>67</v>
      </c>
      <c r="C11" s="43"/>
    </row>
    <row r="12" spans="1:3" x14ac:dyDescent="0.25">
      <c r="A12" s="13" t="s">
        <v>27</v>
      </c>
      <c r="B12" s="39" t="s">
        <v>152</v>
      </c>
      <c r="C12" s="39"/>
    </row>
    <row r="13" spans="1:3" x14ac:dyDescent="0.25">
      <c r="A13" s="13" t="s">
        <v>28</v>
      </c>
      <c r="B13" s="39" t="s">
        <v>31</v>
      </c>
      <c r="C13" s="39"/>
    </row>
    <row r="14" spans="1:3" x14ac:dyDescent="0.25">
      <c r="A14" s="13" t="s">
        <v>29</v>
      </c>
      <c r="B14" s="39" t="s">
        <v>31</v>
      </c>
      <c r="C14" s="39"/>
    </row>
    <row r="15" spans="1:3" x14ac:dyDescent="0.25">
      <c r="A15" s="58" t="s">
        <v>30</v>
      </c>
      <c r="B15" s="39" t="s">
        <v>71</v>
      </c>
      <c r="C15" s="39"/>
    </row>
    <row r="16" spans="1:3" x14ac:dyDescent="0.25">
      <c r="A16" s="59"/>
      <c r="B16" s="9" t="s">
        <v>36</v>
      </c>
      <c r="C16" s="10" t="s">
        <v>14</v>
      </c>
    </row>
    <row r="17" spans="1:3" x14ac:dyDescent="0.25">
      <c r="A17" s="59"/>
      <c r="B17" s="11"/>
      <c r="C17" s="11"/>
    </row>
    <row r="18" spans="1:3" x14ac:dyDescent="0.25">
      <c r="A18" s="59"/>
      <c r="B18" s="11"/>
      <c r="C18" s="11"/>
    </row>
    <row r="19" spans="1:3" x14ac:dyDescent="0.25">
      <c r="A19" s="59"/>
      <c r="B19" s="11"/>
      <c r="C19" s="11"/>
    </row>
    <row r="20" spans="1:3" x14ac:dyDescent="0.25">
      <c r="A20" s="13" t="s">
        <v>23</v>
      </c>
      <c r="B20" s="39" t="s">
        <v>32</v>
      </c>
      <c r="C20" s="39"/>
    </row>
    <row r="21" spans="1:3" x14ac:dyDescent="0.25">
      <c r="A21" s="13" t="s">
        <v>58</v>
      </c>
      <c r="B21" s="42"/>
      <c r="C21" s="43"/>
    </row>
    <row r="22" spans="1:3" x14ac:dyDescent="0.25">
      <c r="A22" s="13" t="s">
        <v>15</v>
      </c>
      <c r="B22" s="39" t="s">
        <v>21</v>
      </c>
      <c r="C22" s="39"/>
    </row>
    <row r="23" spans="1:3" x14ac:dyDescent="0.25">
      <c r="A23" s="13" t="s">
        <v>72</v>
      </c>
      <c r="B23" s="39" t="s">
        <v>32</v>
      </c>
      <c r="C23" s="39"/>
    </row>
    <row r="24" spans="1:3" x14ac:dyDescent="0.25">
      <c r="A24" s="13" t="s">
        <v>35</v>
      </c>
      <c r="B24" s="39"/>
      <c r="C24" s="39"/>
    </row>
    <row r="25" spans="1:3" x14ac:dyDescent="0.25">
      <c r="A25" s="12" t="s">
        <v>73</v>
      </c>
      <c r="B25" s="39" t="s">
        <v>32</v>
      </c>
      <c r="C25" s="39"/>
    </row>
    <row r="26" spans="1:3" x14ac:dyDescent="0.25">
      <c r="A26" s="60" t="s">
        <v>61</v>
      </c>
      <c r="B26" s="60"/>
      <c r="C26" s="60"/>
    </row>
    <row r="27" spans="1:3" ht="14.45" customHeight="1" x14ac:dyDescent="0.25">
      <c r="A27" s="61" t="s">
        <v>153</v>
      </c>
      <c r="B27" s="62"/>
      <c r="C27" s="31"/>
    </row>
    <row r="28" spans="1:3" ht="14.45" customHeight="1" x14ac:dyDescent="0.25">
      <c r="A28" s="63" t="s">
        <v>154</v>
      </c>
      <c r="B28" s="64"/>
      <c r="C28" s="31" t="s">
        <v>155</v>
      </c>
    </row>
    <row r="29" spans="1:3" ht="14.45" customHeight="1" x14ac:dyDescent="0.25">
      <c r="A29" s="63" t="s">
        <v>156</v>
      </c>
      <c r="B29" s="64"/>
      <c r="C29" s="32" t="s">
        <v>155</v>
      </c>
    </row>
    <row r="30" spans="1:3" ht="14.45" customHeight="1" x14ac:dyDescent="0.25">
      <c r="A30" s="63" t="s">
        <v>157</v>
      </c>
      <c r="B30" s="64"/>
      <c r="C30" s="31" t="s">
        <v>155</v>
      </c>
    </row>
    <row r="31" spans="1:3" ht="15" customHeight="1" x14ac:dyDescent="0.25">
      <c r="A31" s="63" t="s">
        <v>158</v>
      </c>
      <c r="B31" s="64"/>
      <c r="C31" s="31" t="s">
        <v>155</v>
      </c>
    </row>
    <row r="32" spans="1:3" ht="14.45" customHeight="1" x14ac:dyDescent="0.25">
      <c r="A32" s="66" t="s">
        <v>159</v>
      </c>
      <c r="B32" s="67"/>
      <c r="C32" s="33"/>
    </row>
    <row r="33" spans="1:3" ht="14.45" customHeight="1" x14ac:dyDescent="0.25">
      <c r="A33" s="63" t="s">
        <v>34</v>
      </c>
      <c r="B33" s="64"/>
      <c r="C33" s="31" t="s">
        <v>155</v>
      </c>
    </row>
    <row r="34" spans="1:3" ht="14.45" customHeight="1" x14ac:dyDescent="0.25">
      <c r="A34" s="63" t="s">
        <v>160</v>
      </c>
      <c r="B34" s="64"/>
      <c r="C34" s="31" t="s">
        <v>155</v>
      </c>
    </row>
    <row r="35" spans="1:3" ht="14.45" customHeight="1" x14ac:dyDescent="0.25">
      <c r="A35" s="68" t="s">
        <v>161</v>
      </c>
      <c r="B35" s="69"/>
      <c r="C35" s="32"/>
    </row>
    <row r="36" spans="1:3" ht="14.45" customHeight="1" x14ac:dyDescent="0.25">
      <c r="A36" s="63" t="s">
        <v>13</v>
      </c>
      <c r="B36" s="64"/>
      <c r="C36" s="31" t="s">
        <v>155</v>
      </c>
    </row>
    <row r="37" spans="1:3" ht="14.45" customHeight="1" x14ac:dyDescent="0.25">
      <c r="A37" s="63" t="s">
        <v>162</v>
      </c>
      <c r="B37" s="64"/>
      <c r="C37" s="31"/>
    </row>
    <row r="38" spans="1:3" ht="14.45" customHeight="1" x14ac:dyDescent="0.25">
      <c r="A38" s="63" t="s">
        <v>33</v>
      </c>
      <c r="B38" s="64"/>
      <c r="C38" s="31" t="s">
        <v>155</v>
      </c>
    </row>
    <row r="39" spans="1:3" ht="14.45" customHeight="1" x14ac:dyDescent="0.25">
      <c r="A39" s="46" t="s">
        <v>91</v>
      </c>
      <c r="B39" s="47"/>
      <c r="C39" s="33"/>
    </row>
    <row r="40" spans="1:3" ht="15" customHeight="1" x14ac:dyDescent="0.25">
      <c r="A40" s="34" t="s">
        <v>103</v>
      </c>
      <c r="B40" s="34"/>
      <c r="C40" s="34"/>
    </row>
    <row r="41" spans="1:3" ht="15" customHeight="1" x14ac:dyDescent="0.25">
      <c r="A41" s="65" t="s">
        <v>85</v>
      </c>
      <c r="B41" s="65"/>
      <c r="C41" s="65"/>
    </row>
    <row r="42" spans="1:3" ht="15" customHeight="1" x14ac:dyDescent="0.25">
      <c r="A42" s="46" t="s">
        <v>86</v>
      </c>
      <c r="B42" s="47"/>
      <c r="C42" s="11"/>
    </row>
    <row r="43" spans="1:3" x14ac:dyDescent="0.25">
      <c r="A43" s="46" t="s">
        <v>87</v>
      </c>
      <c r="B43" s="47"/>
      <c r="C43" s="11"/>
    </row>
    <row r="44" spans="1:3" ht="15" customHeight="1" x14ac:dyDescent="0.25">
      <c r="A44" s="46" t="s">
        <v>88</v>
      </c>
      <c r="B44" s="47"/>
      <c r="C44" s="11"/>
    </row>
    <row r="45" spans="1:3" x14ac:dyDescent="0.25">
      <c r="A45" s="46" t="s">
        <v>89</v>
      </c>
      <c r="B45" s="47"/>
      <c r="C45" s="11"/>
    </row>
    <row r="46" spans="1:3" x14ac:dyDescent="0.25">
      <c r="A46" s="46" t="s">
        <v>90</v>
      </c>
      <c r="B46" s="47"/>
      <c r="C46" s="11"/>
    </row>
    <row r="47" spans="1:3" x14ac:dyDescent="0.25">
      <c r="A47" s="70" t="s">
        <v>92</v>
      </c>
      <c r="B47" s="70"/>
      <c r="C47" s="11"/>
    </row>
    <row r="48" spans="1:3" x14ac:dyDescent="0.25">
      <c r="A48" s="70" t="s">
        <v>93</v>
      </c>
      <c r="B48" s="70"/>
      <c r="C48" s="11"/>
    </row>
    <row r="49" spans="1:3" x14ac:dyDescent="0.25">
      <c r="A49" s="70" t="s">
        <v>94</v>
      </c>
      <c r="B49" s="70"/>
      <c r="C49" s="11"/>
    </row>
    <row r="50" spans="1:3" x14ac:dyDescent="0.25">
      <c r="A50" s="70" t="s">
        <v>95</v>
      </c>
      <c r="B50" s="70"/>
      <c r="C50" s="11"/>
    </row>
    <row r="51" spans="1:3" x14ac:dyDescent="0.25">
      <c r="A51" s="70" t="s">
        <v>96</v>
      </c>
      <c r="B51" s="70"/>
      <c r="C51" s="11"/>
    </row>
    <row r="52" spans="1:3" x14ac:dyDescent="0.25">
      <c r="A52" s="70" t="s">
        <v>97</v>
      </c>
      <c r="B52" s="70"/>
      <c r="C52" s="11"/>
    </row>
    <row r="53" spans="1:3" x14ac:dyDescent="0.25">
      <c r="A53" s="70" t="s">
        <v>98</v>
      </c>
      <c r="B53" s="70"/>
      <c r="C53" s="11"/>
    </row>
    <row r="54" spans="1:3" x14ac:dyDescent="0.25">
      <c r="A54" s="70" t="s">
        <v>99</v>
      </c>
      <c r="B54" s="70"/>
      <c r="C54" s="11"/>
    </row>
    <row r="55" spans="1:3" x14ac:dyDescent="0.25">
      <c r="A55" s="70" t="s">
        <v>100</v>
      </c>
      <c r="B55" s="70"/>
      <c r="C55" s="11"/>
    </row>
    <row r="56" spans="1:3" x14ac:dyDescent="0.25">
      <c r="A56" s="70" t="s">
        <v>101</v>
      </c>
      <c r="B56" s="70"/>
      <c r="C56" s="11"/>
    </row>
    <row r="57" spans="1:3" x14ac:dyDescent="0.25">
      <c r="A57" s="70" t="s">
        <v>102</v>
      </c>
      <c r="B57" s="70"/>
      <c r="C57" s="11"/>
    </row>
    <row r="58" spans="1:3" x14ac:dyDescent="0.25">
      <c r="A58" s="71"/>
      <c r="B58" s="71"/>
      <c r="C58" s="11"/>
    </row>
  </sheetData>
  <mergeCells count="54">
    <mergeCell ref="A37:B37"/>
    <mergeCell ref="A38:B38"/>
    <mergeCell ref="A39:B39"/>
    <mergeCell ref="A53:B53"/>
    <mergeCell ref="A47:B47"/>
    <mergeCell ref="A48:B48"/>
    <mergeCell ref="A49:B49"/>
    <mergeCell ref="A50:B50"/>
    <mergeCell ref="A51:B51"/>
    <mergeCell ref="A52:B52"/>
    <mergeCell ref="A54:B54"/>
    <mergeCell ref="A55:B55"/>
    <mergeCell ref="A56:B56"/>
    <mergeCell ref="A57:B57"/>
    <mergeCell ref="A58:B58"/>
    <mergeCell ref="A27:B27"/>
    <mergeCell ref="A28:B28"/>
    <mergeCell ref="A46:B46"/>
    <mergeCell ref="A41:C41"/>
    <mergeCell ref="A42:B42"/>
    <mergeCell ref="A43:B43"/>
    <mergeCell ref="A44:B44"/>
    <mergeCell ref="A45:B45"/>
    <mergeCell ref="A29:B29"/>
    <mergeCell ref="A30:B30"/>
    <mergeCell ref="A31:B31"/>
    <mergeCell ref="A33:B33"/>
    <mergeCell ref="A32:B32"/>
    <mergeCell ref="A35:B35"/>
    <mergeCell ref="A34:B34"/>
    <mergeCell ref="A36:B36"/>
    <mergeCell ref="B22:C22"/>
    <mergeCell ref="B23:C23"/>
    <mergeCell ref="B24:C24"/>
    <mergeCell ref="B25:C25"/>
    <mergeCell ref="A26:C26"/>
    <mergeCell ref="B14:C14"/>
    <mergeCell ref="A15:A19"/>
    <mergeCell ref="B15:C15"/>
    <mergeCell ref="B20:C20"/>
    <mergeCell ref="B21:C21"/>
    <mergeCell ref="B13:C13"/>
    <mergeCell ref="A1:C1"/>
    <mergeCell ref="B8:C8"/>
    <mergeCell ref="B9:C9"/>
    <mergeCell ref="B11:C11"/>
    <mergeCell ref="B12:C12"/>
    <mergeCell ref="B2:C2"/>
    <mergeCell ref="B3:C3"/>
    <mergeCell ref="B4:C4"/>
    <mergeCell ref="B5:C5"/>
    <mergeCell ref="B6:C6"/>
    <mergeCell ref="B7:C7"/>
    <mergeCell ref="B10:C10"/>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33A0B5FA-8D56-409D-B920-CF41C38F7FA5}">
          <x14:formula1>
            <xm:f>Hoja2!$E$2:$E$8</xm:f>
          </x14:formula1>
          <xm:sqref>B22:C22</xm:sqref>
        </x14:dataValidation>
        <x14:dataValidation type="list" allowBlank="1" showInputMessage="1" showErrorMessage="1" xr:uid="{CE598DA5-BE60-4504-8641-5BC1D7DE4EC8}">
          <x14:formula1>
            <xm:f>Hoja2!$B$1:$B$2</xm:f>
          </x14:formula1>
          <xm:sqref>B25:C25 B13:C14 B20:C20 B23:C23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30" sqref="A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4" t="s">
        <v>40</v>
      </c>
      <c r="B1" s="54"/>
      <c r="C1" s="54"/>
    </row>
    <row r="2" spans="1:6" x14ac:dyDescent="0.25">
      <c r="A2" s="20" t="s">
        <v>24</v>
      </c>
      <c r="B2" s="88" t="s">
        <v>151</v>
      </c>
      <c r="C2" s="89"/>
    </row>
    <row r="3" spans="1:6" x14ac:dyDescent="0.25">
      <c r="A3" s="21" t="s">
        <v>11</v>
      </c>
      <c r="B3" s="90" t="str">
        <f>'GENERALES NOTA 322'!B2:C2</f>
        <v>17001-33-33-001-2019-00352-00</v>
      </c>
      <c r="C3" s="90"/>
    </row>
    <row r="4" spans="1:6" x14ac:dyDescent="0.25">
      <c r="A4" s="21" t="s">
        <v>0</v>
      </c>
      <c r="B4" s="90" t="str">
        <f>'GENERALES NOTA 322'!B3:C3</f>
        <v>Primero Administrativo del Circuito de Manizales</v>
      </c>
      <c r="C4" s="90"/>
    </row>
    <row r="5" spans="1:6" x14ac:dyDescent="0.25">
      <c r="A5" s="21" t="s">
        <v>106</v>
      </c>
      <c r="B5" s="90" t="str">
        <f>'GENERALES NOTA 322'!B4:C4</f>
        <v>E.S.E. Hospital San Antonio de Manzanares (Caldas), EPS Asmet Salud-Régimen Contributivo, ARL Colmena, Clínica San Marcel de Manizales (la cual carece de personería jurídica y hace parte de un programa de la Caja de Compensación Familiar de Caldas-Confa).</v>
      </c>
      <c r="C5" s="90"/>
    </row>
    <row r="6" spans="1:6" ht="14.45" customHeight="1" x14ac:dyDescent="0.25">
      <c r="A6" s="21" t="s">
        <v>1</v>
      </c>
      <c r="B6" s="90" t="str">
        <f>'GENERALES NOTA 322'!B5:C5</f>
        <v xml:space="preserve">Carmen Elena Rua Alzate (compañera permanente del señor Víctor Felix Henao); María Nilsa Buitrago Zapata (hermana de Víctor Felix Henao Zapata), María Lucía Zapata Campuzano (madre del señor Víctor Felix Henao); Leonor Henao Zapata (hermana de Víctor Felix Henao); Mirle Buitrago (padre de crianza del señor Víctor Felix Henao); Maria Cenelia Henao (hermana de Víctor Felix Henao); José Gilberto Buitrago Zapata (hermano de Víctor Felix Henao) y Miguel Angel Buitrago Zapata (hermano de Victor Felix Henao). </v>
      </c>
      <c r="C6" s="90"/>
    </row>
    <row r="7" spans="1:6" x14ac:dyDescent="0.25">
      <c r="A7" s="21" t="s">
        <v>107</v>
      </c>
      <c r="B7" s="90" t="str">
        <f>'GENERALES NOTA 322'!B6:C6</f>
        <v>LLAMADA EN GARANTIA</v>
      </c>
      <c r="C7" s="90"/>
    </row>
    <row r="8" spans="1:6" ht="30" x14ac:dyDescent="0.25">
      <c r="A8" s="21" t="s">
        <v>43</v>
      </c>
      <c r="B8" s="84">
        <f>'GENERALES NOTA 322'!B15:C15</f>
        <v>1202290112</v>
      </c>
      <c r="C8" s="85"/>
    </row>
    <row r="9" spans="1:6" x14ac:dyDescent="0.25">
      <c r="A9" s="91" t="s">
        <v>44</v>
      </c>
      <c r="B9" s="75" t="s">
        <v>45</v>
      </c>
      <c r="C9" s="76"/>
    </row>
    <row r="10" spans="1:6" x14ac:dyDescent="0.25">
      <c r="A10" s="91"/>
      <c r="B10" s="22" t="s">
        <v>46</v>
      </c>
      <c r="C10" s="19">
        <f>'GENERALES NOTA 322'!C17</f>
        <v>162290112</v>
      </c>
    </row>
    <row r="11" spans="1:6" x14ac:dyDescent="0.25">
      <c r="A11" s="91"/>
      <c r="B11" s="22" t="s">
        <v>47</v>
      </c>
      <c r="C11" s="19">
        <f>'GENERALES NOTA 322'!C18</f>
        <v>0</v>
      </c>
    </row>
    <row r="12" spans="1:6" x14ac:dyDescent="0.25">
      <c r="A12" s="91"/>
      <c r="B12" s="75"/>
      <c r="C12" s="76"/>
    </row>
    <row r="13" spans="1:6" x14ac:dyDescent="0.25">
      <c r="A13" s="91"/>
      <c r="B13" s="22" t="s">
        <v>109</v>
      </c>
      <c r="C13" s="24">
        <v>1040000000</v>
      </c>
    </row>
    <row r="14" spans="1:6" x14ac:dyDescent="0.25">
      <c r="A14" s="91"/>
      <c r="B14" s="22"/>
      <c r="C14" s="24"/>
      <c r="E14" t="s">
        <v>56</v>
      </c>
      <c r="F14" s="17">
        <v>0.7</v>
      </c>
    </row>
    <row r="15" spans="1:6" x14ac:dyDescent="0.25">
      <c r="A15" s="23" t="s">
        <v>41</v>
      </c>
      <c r="B15" s="88" t="s">
        <v>54</v>
      </c>
      <c r="C15" s="89"/>
    </row>
    <row r="16" spans="1:6" ht="15" customHeight="1" x14ac:dyDescent="0.25">
      <c r="A16" s="21" t="s">
        <v>42</v>
      </c>
      <c r="B16" s="86" t="s">
        <v>163</v>
      </c>
      <c r="C16" s="87"/>
    </row>
    <row r="17" spans="1:3" ht="28.5" customHeight="1" x14ac:dyDescent="0.25">
      <c r="A17" s="14" t="s">
        <v>49</v>
      </c>
      <c r="B17" s="77">
        <f>((C19+C20+C22+C23)-C26)*C25*C27</f>
        <v>409500000</v>
      </c>
      <c r="C17" s="77"/>
    </row>
    <row r="18" spans="1:3" x14ac:dyDescent="0.25">
      <c r="A18" s="23" t="s">
        <v>50</v>
      </c>
      <c r="B18" s="78" t="s">
        <v>45</v>
      </c>
      <c r="C18" s="79"/>
    </row>
    <row r="19" spans="1:3" x14ac:dyDescent="0.25">
      <c r="A19" s="73"/>
      <c r="B19" s="22" t="s">
        <v>46</v>
      </c>
      <c r="C19" s="19"/>
    </row>
    <row r="20" spans="1:3" x14ac:dyDescent="0.25">
      <c r="A20" s="74"/>
      <c r="B20" s="22" t="s">
        <v>47</v>
      </c>
      <c r="C20" s="19">
        <v>0</v>
      </c>
    </row>
    <row r="21" spans="1:3" x14ac:dyDescent="0.25">
      <c r="A21" s="74"/>
      <c r="B21" s="75" t="s">
        <v>48</v>
      </c>
      <c r="C21" s="76"/>
    </row>
    <row r="22" spans="1:3" x14ac:dyDescent="0.25">
      <c r="A22" s="74"/>
      <c r="B22" s="22" t="s">
        <v>109</v>
      </c>
      <c r="C22" s="19">
        <v>455000000</v>
      </c>
    </row>
    <row r="23" spans="1:3" ht="45" x14ac:dyDescent="0.25">
      <c r="A23" s="74"/>
      <c r="B23" s="22" t="s">
        <v>110</v>
      </c>
      <c r="C23" s="19">
        <v>0</v>
      </c>
    </row>
    <row r="24" spans="1:3" x14ac:dyDescent="0.25">
      <c r="A24" s="74"/>
      <c r="B24" s="75" t="s">
        <v>111</v>
      </c>
      <c r="C24" s="76"/>
    </row>
    <row r="25" spans="1:3" x14ac:dyDescent="0.25">
      <c r="A25" s="25"/>
      <c r="B25" s="22" t="s">
        <v>123</v>
      </c>
      <c r="C25" s="26">
        <v>1</v>
      </c>
    </row>
    <row r="26" spans="1:3" x14ac:dyDescent="0.25">
      <c r="A26" s="27"/>
      <c r="B26" s="22" t="s">
        <v>112</v>
      </c>
      <c r="C26" s="28">
        <v>45500000</v>
      </c>
    </row>
    <row r="27" spans="1:3" x14ac:dyDescent="0.25">
      <c r="A27" s="27"/>
      <c r="B27" s="22" t="s">
        <v>131</v>
      </c>
      <c r="C27" s="26">
        <v>1</v>
      </c>
    </row>
    <row r="28" spans="1:3" x14ac:dyDescent="0.25">
      <c r="A28" s="18" t="s">
        <v>104</v>
      </c>
      <c r="B28" s="77">
        <f>IFERROR(B17*(VLOOKUP(B15,Hoja2!$G$1:$H$6,2,0)),16666)</f>
        <v>16666</v>
      </c>
      <c r="C28" s="77"/>
    </row>
    <row r="29" spans="1:3" ht="30" x14ac:dyDescent="0.25">
      <c r="A29" s="21" t="s">
        <v>51</v>
      </c>
      <c r="B29" s="80" t="s">
        <v>164</v>
      </c>
      <c r="C29" s="81"/>
    </row>
    <row r="30" spans="1:3" ht="30" x14ac:dyDescent="0.25">
      <c r="A30" s="21" t="s">
        <v>52</v>
      </c>
      <c r="B30" s="82" t="s">
        <v>166</v>
      </c>
      <c r="C30" s="83"/>
    </row>
    <row r="31" spans="1:3" ht="18.75" x14ac:dyDescent="0.25">
      <c r="A31" s="29" t="s">
        <v>113</v>
      </c>
      <c r="B31" s="29"/>
      <c r="C31" s="29"/>
    </row>
    <row r="32" spans="1:3" x14ac:dyDescent="0.25">
      <c r="A32" s="30" t="s">
        <v>114</v>
      </c>
      <c r="B32" s="72" t="s">
        <v>165</v>
      </c>
      <c r="C32" s="72"/>
    </row>
    <row r="33" spans="1:3" x14ac:dyDescent="0.25">
      <c r="A33" s="30" t="s">
        <v>115</v>
      </c>
      <c r="B33" s="72"/>
      <c r="C33" s="72"/>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4" t="s">
        <v>53</v>
      </c>
      <c r="B1" s="54"/>
      <c r="C1" s="54"/>
    </row>
    <row r="2" spans="1:3" ht="17.100000000000001" customHeight="1" x14ac:dyDescent="0.25">
      <c r="A2" s="13" t="s">
        <v>24</v>
      </c>
      <c r="B2" s="55" t="str">
        <f>'[2]AUTOS NOTA 321'!B2:C2</f>
        <v xml:space="preserve">SINIESTRO   LEGIS </v>
      </c>
      <c r="C2" s="56"/>
    </row>
    <row r="3" spans="1:3" ht="15.95" customHeight="1" x14ac:dyDescent="0.25">
      <c r="A3" s="5" t="s">
        <v>11</v>
      </c>
      <c r="B3" s="39" t="str">
        <f>'GENERALES NOTA 322'!B2:C2</f>
        <v>17001-33-33-001-2019-00352-00</v>
      </c>
      <c r="C3" s="39"/>
    </row>
    <row r="4" spans="1:3" x14ac:dyDescent="0.25">
      <c r="A4" s="5" t="s">
        <v>0</v>
      </c>
      <c r="B4" s="39" t="str">
        <f>'GENERALES NOTA 322'!B3:C3</f>
        <v>Primero Administrativo del Circuito de Manizales</v>
      </c>
      <c r="C4" s="39"/>
    </row>
    <row r="5" spans="1:3" ht="29.1" customHeight="1" x14ac:dyDescent="0.25">
      <c r="A5" s="5" t="s">
        <v>106</v>
      </c>
      <c r="B5" s="39" t="str">
        <f>'GENERALES NOTA 322'!B4:C4</f>
        <v>E.S.E. Hospital San Antonio de Manzanares (Caldas), EPS Asmet Salud-Régimen Contributivo, ARL Colmena, Clínica San Marcel de Manizales (la cual carece de personería jurídica y hace parte de un programa de la Caja de Compensación Familiar de Caldas-Confa).</v>
      </c>
      <c r="C5" s="39"/>
    </row>
    <row r="6" spans="1:3" x14ac:dyDescent="0.25">
      <c r="A6" s="5" t="s">
        <v>1</v>
      </c>
      <c r="B6" s="39" t="str">
        <f>'GENERALES NOTA 322'!B5:C5</f>
        <v xml:space="preserve">Carmen Elena Rua Alzate (compañera permanente del señor Víctor Felix Henao); María Nilsa Buitrago Zapata (hermana de Víctor Felix Henao Zapata), María Lucía Zapata Campuzano (madre del señor Víctor Felix Henao); Leonor Henao Zapata (hermana de Víctor Felix Henao); Mirle Buitrago (padre de crianza del señor Víctor Felix Henao); Maria Cenelia Henao (hermana de Víctor Felix Henao); José Gilberto Buitrago Zapata (hermano de Víctor Felix Henao) y Miguel Angel Buitrago Zapata (hermano de Victor Felix Henao). </v>
      </c>
      <c r="C6" s="39"/>
    </row>
    <row r="7" spans="1:3" ht="43.5" customHeight="1" x14ac:dyDescent="0.25">
      <c r="A7" s="5" t="s">
        <v>107</v>
      </c>
      <c r="B7" s="39" t="str">
        <f>'GENERALES NOTA 322'!B6:C6</f>
        <v>LLAMADA EN GARANTIA</v>
      </c>
      <c r="C7" s="39"/>
    </row>
    <row r="8" spans="1:3" x14ac:dyDescent="0.25">
      <c r="A8" s="5" t="s">
        <v>117</v>
      </c>
      <c r="B8" s="39"/>
      <c r="C8" s="39"/>
    </row>
    <row r="9" spans="1:3" x14ac:dyDescent="0.25">
      <c r="A9" s="15" t="s">
        <v>50</v>
      </c>
      <c r="B9" s="92"/>
      <c r="C9" s="92"/>
    </row>
    <row r="10" spans="1:3" x14ac:dyDescent="0.25">
      <c r="A10" s="15" t="s">
        <v>118</v>
      </c>
      <c r="B10" s="39"/>
      <c r="C10" s="39"/>
    </row>
    <row r="11" spans="1:3" ht="30" x14ac:dyDescent="0.25">
      <c r="A11" s="15" t="s">
        <v>119</v>
      </c>
      <c r="B11" s="93"/>
      <c r="C11" s="71"/>
    </row>
    <row r="12" spans="1:3" ht="60" x14ac:dyDescent="0.25">
      <c r="A12" s="5" t="s">
        <v>62</v>
      </c>
      <c r="B12" s="39"/>
      <c r="C12" s="39"/>
    </row>
    <row r="13" spans="1:3" ht="60" x14ac:dyDescent="0.25">
      <c r="A13" s="5" t="s">
        <v>63</v>
      </c>
      <c r="B13" s="39"/>
      <c r="C13" s="39"/>
    </row>
    <row r="14" spans="1:3" x14ac:dyDescent="0.25">
      <c r="A14" s="5" t="s">
        <v>64</v>
      </c>
      <c r="B14" s="11"/>
      <c r="C14" s="11"/>
    </row>
    <row r="15" spans="1:3" x14ac:dyDescent="0.25">
      <c r="A15" s="15" t="s">
        <v>120</v>
      </c>
      <c r="B15" s="39"/>
      <c r="C15" s="39"/>
    </row>
    <row r="16" spans="1:3" x14ac:dyDescent="0.25">
      <c r="A16" s="11" t="s">
        <v>121</v>
      </c>
      <c r="B16" s="71"/>
      <c r="C16" s="71"/>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122</v>
      </c>
    </row>
    <row r="2" spans="1:1" x14ac:dyDescent="0.25">
      <c r="A2" t="s">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57</v>
      </c>
      <c r="B1" t="s">
        <v>31</v>
      </c>
      <c r="C1" s="8" t="s">
        <v>30</v>
      </c>
      <c r="D1" s="8" t="s">
        <v>58</v>
      </c>
      <c r="E1" s="3" t="s">
        <v>15</v>
      </c>
      <c r="F1" s="2" t="s">
        <v>56</v>
      </c>
      <c r="G1" s="2" t="s">
        <v>124</v>
      </c>
      <c r="H1" s="4">
        <v>0.7</v>
      </c>
      <c r="I1" t="s">
        <v>12</v>
      </c>
      <c r="J1" t="s">
        <v>79</v>
      </c>
      <c r="L1" t="s">
        <v>130</v>
      </c>
    </row>
    <row r="2" spans="1:12" x14ac:dyDescent="0.25">
      <c r="A2" t="s">
        <v>65</v>
      </c>
      <c r="B2" t="s">
        <v>32</v>
      </c>
      <c r="C2" t="s">
        <v>69</v>
      </c>
      <c r="D2" s="2" t="s">
        <v>59</v>
      </c>
      <c r="E2" s="1" t="s">
        <v>18</v>
      </c>
      <c r="F2" s="2" t="s">
        <v>54</v>
      </c>
      <c r="G2" s="2" t="s">
        <v>125</v>
      </c>
      <c r="H2" s="4">
        <v>0.25</v>
      </c>
      <c r="I2" t="s">
        <v>75</v>
      </c>
      <c r="J2" t="s">
        <v>80</v>
      </c>
      <c r="L2" t="s">
        <v>108</v>
      </c>
    </row>
    <row r="3" spans="1:12" x14ac:dyDescent="0.25">
      <c r="A3" t="s">
        <v>66</v>
      </c>
      <c r="C3" t="s">
        <v>70</v>
      </c>
      <c r="D3" s="2" t="s">
        <v>60</v>
      </c>
      <c r="E3" s="1" t="s">
        <v>19</v>
      </c>
      <c r="F3" s="2" t="s">
        <v>55</v>
      </c>
      <c r="G3" s="2" t="s">
        <v>126</v>
      </c>
      <c r="H3" s="4">
        <v>0.55000000000000004</v>
      </c>
      <c r="I3" t="s">
        <v>76</v>
      </c>
      <c r="J3" t="s">
        <v>81</v>
      </c>
    </row>
    <row r="4" spans="1:12" x14ac:dyDescent="0.25">
      <c r="A4" t="s">
        <v>67</v>
      </c>
      <c r="C4" t="s">
        <v>71</v>
      </c>
      <c r="E4" s="1" t="s">
        <v>20</v>
      </c>
      <c r="G4" s="2" t="s">
        <v>127</v>
      </c>
      <c r="H4" s="4">
        <v>0.15</v>
      </c>
      <c r="I4" t="s">
        <v>77</v>
      </c>
      <c r="J4" t="s">
        <v>82</v>
      </c>
    </row>
    <row r="5" spans="1:12" x14ac:dyDescent="0.25">
      <c r="A5" t="s">
        <v>68</v>
      </c>
      <c r="E5" s="1" t="s">
        <v>16</v>
      </c>
      <c r="G5" s="2" t="s">
        <v>128</v>
      </c>
      <c r="H5" s="4">
        <v>0.7</v>
      </c>
      <c r="I5" t="s">
        <v>78</v>
      </c>
      <c r="J5" t="s">
        <v>83</v>
      </c>
    </row>
    <row r="6" spans="1:12" x14ac:dyDescent="0.25">
      <c r="E6" s="1" t="s">
        <v>17</v>
      </c>
      <c r="G6" s="2" t="s">
        <v>129</v>
      </c>
      <c r="H6" s="4">
        <v>0.3</v>
      </c>
      <c r="J6" t="s">
        <v>84</v>
      </c>
    </row>
    <row r="7" spans="1:12" x14ac:dyDescent="0.25">
      <c r="E7" s="1" t="s">
        <v>22</v>
      </c>
      <c r="G7" s="2" t="s">
        <v>54</v>
      </c>
    </row>
    <row r="8" spans="1:12" x14ac:dyDescent="0.2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Nicoll Andrea Vela Garcia</cp:lastModifiedBy>
  <dcterms:created xsi:type="dcterms:W3CDTF">2020-12-07T14:41:17Z</dcterms:created>
  <dcterms:modified xsi:type="dcterms:W3CDTF">2024-05-24T14:12:17Z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