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BBC585D5-C772-4E12-BBA2-B88E8C62B04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<sst xmlns="http://schemas.openxmlformats.org/spreadsheetml/2006/main" count="195" uniqueCount="154">
  <si>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</si>
  <si>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</si>
  <si>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41001310500120230038300</t>
  </si>
  <si>
    <t>Juzgado</t>
  </si>
  <si>
    <t>JUZGADO PRIMERO (1) LABORAL DEL CIRCUITO DE NEIVA</t>
  </si>
  <si>
    <t>Demandado</t>
  </si>
  <si>
    <t>COLFONDOS Y OTRO</t>
  </si>
  <si>
    <t xml:space="preserve">Demandante </t>
  </si>
  <si>
    <t>ANA MARÍA DEL PILAR LINARES CASTRO (C.C.:36.180.927)</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</si>
  <si>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</si>
  <si>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</si>
  <si>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</si>
  <si>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</si>
  <si>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</si>
  <si>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</si>
  <si>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</si>
  <si>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</si>
  <si>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</si>
  <si>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</si>
  <si>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ANA MARÍA DEL PILAR LINARES CASTRO (C.C.:36.180.927); DESDE EL AÑO 1990 SE AFILIO AL ISS, PARA EL AÑO 1998 SE TRASLADO A COLFONDOS Y POR CONSIGUIENTE AL RAIS, ARGUMENTA HABER COTIZADO 1404,71 SEMANAS EN EL RPM, ALEGA NO HABER RECIBIDO UNA ASESORIA CLARA Y/O SUFICIENTE SOBRE SU TRASLADO Y SUS IMPLICACIONES, EN EL MES DE SEPTIEMBRE DEL AÑO 2023 PRESENTO MEDIANTE APODERADO SOLICITUDES A COLPENSIONES Y COLFONDOS CON LA INTENCION DE QUE SE DECLARE LA INEFICACIA DE SU TRASLADO AL RAIS Y QUE SE ENTREGUEN LOS SOPORTES DE LAS ASESORIAS DADAS, LOS FONDOS RESPONDIERON DE FORMA NEGATIVA A DICHAS SOLICITUDES.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</si>
  <si>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</si>
  <si>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</si>
  <si>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</si>
  <si>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</si>
  <si>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</si>
  <si>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</si>
  <si>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</si>
  <si>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</si>
  <si>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</si>
  <si>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</si>
  <si>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</si>
  <si>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</si>
  <si>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</si>
  <si>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</si>
  <si>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</si>
  <si>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</si>
  <si>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02/05/2024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</si>
  <si>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</si>
  <si>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</si>
  <si>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</si>
  <si>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</si>
  <si>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</si>
  <si>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</si>
  <si>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</si>
  <si>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</si>
  <si>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</si>
  <si>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</si>
  <si>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</si>
  <si>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</si>
  <si>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</si>
  <si>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</si>
  <si>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</si>
  <si>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</si>
  <si>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</si>
  <si>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</si>
  <si>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</si>
  <si>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</si>
  <si>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</si>
  <si>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</si>
  <si>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</si>
  <si>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</si>
  <si>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</si>
  <si>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</si>
  <si>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</si>
  <si>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</si>
  <si>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</si>
  <si>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</si>
  <si>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</si>
  <si>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</si>
  <si>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</si>
  <si>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</si>
  <si>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</si>
  <si>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</si>
  <si>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</si>
  <si>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</si>
  <si>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</si>
  <si>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</si>
  <si>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</si>
  <si>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</si>
  <si>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</si>
  <si>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</si>
  <si>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</si>
  <si>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</si>
  <si>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</si>
  <si>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AJR2246</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</si>
  <si>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</si>
  <si>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</si>
  <si>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</si>
  <si>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</si>
  <si>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</si>
  <si>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</si>
  <si>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</si>
  <si>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</si>
  <si>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</si>
  <si>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</si>
  <si>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</si>
  <si>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</si>
  <si>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</si>
  <si>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</si>
  <si>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</si>
  <si>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</si>
  <si>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ANA MARIA DEL PILAR LINARES CASTRO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</si>
  <si>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</si>
  <si>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</si>
  <si>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</si>
  <si>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</si>
  <si>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</si>
  <si>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</si>
  <si>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</si>
  <si>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</si>
  <si>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</si>
  <si>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</si>
  <si>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</si>
  <si>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</si>
  <si>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</si>
  <si>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</si>
  <si>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</si>
  <si>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</si>
  <si>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</si>
  <si>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</si>
  <si>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</si>
  <si>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</si>
  <si>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</si>
  <si>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</si>
  <si>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</si>
  <si>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</si>
  <si>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</si>
  <si>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</si>
  <si>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</si>
  <si>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</si>
  <si>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</si>
  <si>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</si>
  <si>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</si>
  <si>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</si>
  <si>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</si>
  <si>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</si>
  <si>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</si>
  <si>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</si>
  <si>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</si>
  <si>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</si>
  <si>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</si>
  <si>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</si>
  <si>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</si>
  <si>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</si>
  <si>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</si>
  <si>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</si>
  <si>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</si>
  <si>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</si>
  <si>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</si>
  <si>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</si>
  <si>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</si>
  <si>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</si>
  <si>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01/10/1998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</si>
  <si>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01/10/1998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</si>
</sst>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153</v>
      </c>
      <c r="C8" s="46"/>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9" t="s">
        <v>18</v>
      </c>
      <c r="B12" s="38" t="s">
        <v>19</v>
      </c>
      <c r="C12" s="38"/>
    </row>
    <row r="13" spans="1:3" ht="30" customHeight="1" x14ac:dyDescent="0.25">
      <c r="A13" s="39"/>
      <c r="B13" s="38"/>
      <c r="C13" s="38"/>
    </row>
    <row r="14" spans="1:3" ht="73.5" customHeight="1" x14ac:dyDescent="0.25">
      <c r="A14" s="39"/>
      <c r="B14" s="38"/>
      <c r="C14" s="38"/>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8" t="s">
        <v>29</v>
      </c>
      <c r="C24" s="38"/>
    </row>
    <row r="25" spans="1:3" x14ac:dyDescent="0.25">
      <c r="A25" s="5" t="s">
        <v>30</v>
      </c>
      <c r="B25" s="38" t="s">
        <v>31</v>
      </c>
      <c r="C25" s="38"/>
    </row>
    <row r="26" spans="1:3" x14ac:dyDescent="0.25">
      <c r="A26" s="5" t="s">
        <v>32</v>
      </c>
      <c r="B26" s="38" t="s">
        <v>33</v>
      </c>
      <c r="C26" s="38"/>
    </row>
    <row r="27" spans="1:3" x14ac:dyDescent="0.25">
      <c r="A27" s="5" t="s">
        <v>34</v>
      </c>
      <c r="B27" s="35">
        <v>45418</v>
      </c>
      <c r="C27" s="36"/>
    </row>
    <row r="28" spans="1:3" x14ac:dyDescent="0.25">
      <c r="A28" s="5" t="s">
        <v>35</v>
      </c>
      <c r="B28" s="35" t="s">
        <v>36</v>
      </c>
      <c r="C28" s="36"/>
    </row>
    <row r="29" spans="1:3" x14ac:dyDescent="0.25">
      <c r="A29" s="5" t="s">
        <v>37</v>
      </c>
      <c r="B29" s="37">
        <v>45429</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8" t="str">
        <f>'GENERALES NOTA 322'!B2:C2</f>
        <v>41001310500120230038300</v>
      </c>
      <c r="C3" s="38"/>
    </row>
    <row r="4" spans="1:3" x14ac:dyDescent="0.25">
      <c r="A4" s="5" t="s">
        <v>3</v>
      </c>
      <c r="B4" s="38" t="str">
        <f>'GENERALES NOTA 322'!B3:C3</f>
        <v>JUZGADO PRIMERO (1) LABORAL DEL CIRCUITO DE NEIVA</v>
      </c>
      <c r="C4" s="38"/>
    </row>
    <row r="5" spans="1:3" x14ac:dyDescent="0.25">
      <c r="A5" s="5" t="s">
        <v>5</v>
      </c>
      <c r="B5" s="38" t="str">
        <f>'GENERALES NOTA 322'!B4:C4</f>
        <v>COLFONDOS Y OTRO</v>
      </c>
      <c r="C5" s="38"/>
    </row>
    <row r="6" spans="1:3" x14ac:dyDescent="0.25">
      <c r="A6" s="5" t="s">
        <v>7</v>
      </c>
      <c r="B6" s="38" t="str">
        <f>'GENERALES NOTA 322'!B5:C5</f>
        <v>ANA MARÍA DEL PILAR LINARES CASTRO (C.C.:36.180.927)</v>
      </c>
      <c r="C6" s="38"/>
    </row>
    <row r="7" spans="1:3" x14ac:dyDescent="0.25">
      <c r="A7" s="5" t="s">
        <v>9</v>
      </c>
      <c r="B7" s="38" t="str">
        <f>'GENERALES NOTA 322'!B6:C6</f>
        <v>LLAMADA EN GARANTIA</v>
      </c>
      <c r="C7" s="38"/>
    </row>
    <row r="8" spans="1:3" x14ac:dyDescent="0.25">
      <c r="A8" s="13" t="s">
        <v>41</v>
      </c>
      <c r="B8" s="38"/>
      <c r="C8" s="38"/>
    </row>
    <row r="9" spans="1:3" x14ac:dyDescent="0.25">
      <c r="A9" s="13" t="s">
        <v>16</v>
      </c>
      <c r="B9" s="38"/>
      <c r="C9" s="38"/>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8"/>
      <c r="C13" s="38"/>
    </row>
    <row r="14" spans="1:3" x14ac:dyDescent="0.25">
      <c r="A14" s="13" t="s">
        <v>46</v>
      </c>
      <c r="B14" s="38"/>
      <c r="C14" s="38"/>
    </row>
    <row r="15" spans="1:3" x14ac:dyDescent="0.25">
      <c r="A15" s="13" t="s">
        <v>47</v>
      </c>
      <c r="B15" s="38"/>
      <c r="C15" s="38"/>
    </row>
    <row r="16" spans="1:3" x14ac:dyDescent="0.25">
      <c r="A16" s="63" t="s">
        <v>48</v>
      </c>
      <c r="B16" s="38"/>
      <c r="C16" s="38"/>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8"/>
      <c r="C21" s="38"/>
    </row>
    <row r="22" spans="1:3" x14ac:dyDescent="0.25">
      <c r="A22" s="13" t="s">
        <v>52</v>
      </c>
      <c r="B22" s="53"/>
      <c r="C22" s="54"/>
    </row>
    <row r="23" spans="1:3" x14ac:dyDescent="0.25">
      <c r="A23" s="13" t="s">
        <v>53</v>
      </c>
      <c r="B23" s="38"/>
      <c r="C23" s="38"/>
    </row>
    <row r="24" spans="1:3" x14ac:dyDescent="0.25">
      <c r="A24" s="13" t="s">
        <v>54</v>
      </c>
      <c r="B24" s="38"/>
      <c r="C24" s="38"/>
    </row>
    <row r="25" spans="1:3" x14ac:dyDescent="0.25">
      <c r="A25" s="13" t="s">
        <v>55</v>
      </c>
      <c r="B25" s="38"/>
      <c r="C25" s="38"/>
    </row>
    <row r="26" spans="1:3" x14ac:dyDescent="0.25">
      <c r="A26" s="12" t="s">
        <v>56</v>
      </c>
      <c r="B26" s="38"/>
      <c r="C26" s="38"/>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41001310500120230038300</v>
      </c>
      <c r="C3" s="75"/>
    </row>
    <row r="4" spans="1:6" x14ac:dyDescent="0.25">
      <c r="A4" s="21" t="s">
        <v>3</v>
      </c>
      <c r="B4" s="75" t="str">
        <f>'GENERALES NOTA 322'!B3:C3</f>
        <v>JUZGADO PRIMERO (1) LABORAL DEL CIRCUITO DE NEIVA</v>
      </c>
      <c r="C4" s="75"/>
    </row>
    <row r="5" spans="1:6" x14ac:dyDescent="0.25">
      <c r="A5" s="21" t="s">
        <v>5</v>
      </c>
      <c r="B5" s="75" t="str">
        <f>'GENERALES NOTA 322'!B4:C4</f>
        <v>COLFONDOS Y OTRO</v>
      </c>
      <c r="C5" s="75"/>
    </row>
    <row r="6" spans="1:6" ht="14.45" customHeight="1" x14ac:dyDescent="0.25">
      <c r="A6" s="21" t="s">
        <v>7</v>
      </c>
      <c r="B6" s="75" t="str">
        <f>'GENERALES NOTA 322'!B5:C5</f>
        <v>ANA MARÍA DEL PILAR LINARES CASTRO (C.C.:36.180.927)</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152</v>
      </c>
      <c r="C16" s="72"/>
    </row>
    <row r="17" spans="1:3" ht="28.5" customHeight="1" x14ac:dyDescent="0.25">
      <c r="A17" s="14" t="s">
        <v>91</v>
      </c>
      <c r="B17" s="81">
        <f>((C19+C20+C22+C23)-C26)*C25*C27</f>
        <v>0</v>
      </c>
      <c r="C17" s="81"/>
    </row>
    <row r="18" spans="1:3" x14ac:dyDescent="0.25">
      <c r="A18" s="23" t="s">
        <v>92</v>
      </c>
      <c r="B18" s="79" t="s">
        <v>23</v>
      </c>
      <c r="C18" s="80"/>
    </row>
    <row r="19" spans="1:3" x14ac:dyDescent="0.25">
      <c r="A19" s="87"/>
      <c r="B19" s="22" t="s">
        <v>24</v>
      </c>
      <c r="C19" s="19"/>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93</v>
      </c>
      <c r="C23" s="19">
        <v>0</v>
      </c>
    </row>
    <row r="24" spans="1:3" x14ac:dyDescent="0.25">
      <c r="A24" s="88"/>
      <c r="B24" s="77" t="s">
        <v>94</v>
      </c>
      <c r="C24" s="78"/>
    </row>
    <row r="25" spans="1:3" x14ac:dyDescent="0.25">
      <c r="A25" s="25"/>
      <c r="B25" s="22" t="s">
        <v>95</v>
      </c>
      <c r="C25" s="26">
        <v>0</v>
      </c>
    </row>
    <row r="26" spans="1:3" x14ac:dyDescent="0.25">
      <c r="A26" s="27"/>
      <c r="B26" s="22" t="s">
        <v>43</v>
      </c>
      <c r="C26" s="28">
        <v>0</v>
      </c>
    </row>
    <row r="27" spans="1:3" x14ac:dyDescent="0.25">
      <c r="A27" s="27"/>
      <c r="B27" s="22" t="s">
        <v>96</v>
      </c>
      <c r="C27" s="26">
        <v>0</v>
      </c>
    </row>
    <row r="28" spans="1:3" x14ac:dyDescent="0.25">
      <c r="A28" s="18" t="s">
        <v>97</v>
      </c>
      <c r="B28" s="81">
        <f>IFERROR(B17*(VLOOKUP(B15,Hoja2!$G$1:$H$6,2,0)),16666)</f>
        <v>16666</v>
      </c>
      <c r="C28" s="81"/>
    </row>
    <row r="29" spans="1:3" ht="30" x14ac:dyDescent="0.25">
      <c r="A29" s="21" t="s">
        <v>98</v>
      </c>
      <c r="B29" s="82" t="s">
        <v>99</v>
      </c>
      <c r="C29" s="83"/>
    </row>
    <row r="30" spans="1:3" ht="30" x14ac:dyDescent="0.25">
      <c r="A30" s="21" t="s">
        <v>100</v>
      </c>
      <c r="B30" s="84" t="s">
        <v>101</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8" t="str">
        <f>'GENERALES NOTA 322'!B2:C2</f>
        <v>41001310500120230038300</v>
      </c>
      <c r="C3" s="38"/>
    </row>
    <row r="4" spans="1:3" x14ac:dyDescent="0.25">
      <c r="A4" s="5" t="s">
        <v>3</v>
      </c>
      <c r="B4" s="38" t="str">
        <f>'GENERALES NOTA 322'!B3:C3</f>
        <v>JUZGADO PRIMERO (1) LABORAL DEL CIRCUITO DE NEIVA</v>
      </c>
      <c r="C4" s="38"/>
    </row>
    <row r="5" spans="1:3" ht="29.1" customHeight="1" x14ac:dyDescent="0.25">
      <c r="A5" s="5" t="s">
        <v>5</v>
      </c>
      <c r="B5" s="38" t="str">
        <f>'GENERALES NOTA 322'!B4:C4</f>
        <v>COLFONDOS Y OTRO</v>
      </c>
      <c r="C5" s="38"/>
    </row>
    <row r="6" spans="1:3" x14ac:dyDescent="0.25">
      <c r="A6" s="5" t="s">
        <v>7</v>
      </c>
      <c r="B6" s="38" t="str">
        <f>'GENERALES NOTA 322'!B5:C5</f>
        <v>ANA MARÍA DEL PILAR LINARES CASTRO (C.C.:36.180.927)</v>
      </c>
      <c r="C6" s="38"/>
    </row>
    <row r="7" spans="1:3" ht="43.5" customHeight="1" x14ac:dyDescent="0.25">
      <c r="A7" s="5" t="s">
        <v>9</v>
      </c>
      <c r="B7" s="38" t="str">
        <f>'GENERALES NOTA 322'!B6:C6</f>
        <v>LLAMADA EN GARANTIA</v>
      </c>
      <c r="C7" s="38"/>
    </row>
    <row r="8" spans="1:3" x14ac:dyDescent="0.25">
      <c r="A8" s="5" t="s">
        <v>106</v>
      </c>
      <c r="B8" s="38"/>
      <c r="C8" s="38"/>
    </row>
    <row r="9" spans="1:3" x14ac:dyDescent="0.25">
      <c r="A9" s="15" t="s">
        <v>92</v>
      </c>
      <c r="B9" s="89"/>
      <c r="C9" s="89"/>
    </row>
    <row r="10" spans="1:3" x14ac:dyDescent="0.25">
      <c r="A10" s="15" t="s">
        <v>107</v>
      </c>
      <c r="B10" s="38"/>
      <c r="C10" s="38"/>
    </row>
    <row r="11" spans="1:3" ht="30" x14ac:dyDescent="0.25">
      <c r="A11" s="15" t="s">
        <v>108</v>
      </c>
      <c r="B11" s="90"/>
      <c r="C11" s="56"/>
    </row>
    <row r="12" spans="1:3" ht="60" x14ac:dyDescent="0.25">
      <c r="A12" s="5" t="s">
        <v>109</v>
      </c>
      <c r="B12" s="38"/>
      <c r="C12" s="38"/>
    </row>
    <row r="13" spans="1:3" ht="60" x14ac:dyDescent="0.25">
      <c r="A13" s="5" t="s">
        <v>110</v>
      </c>
      <c r="B13" s="38"/>
      <c r="C13" s="38"/>
    </row>
    <row r="14" spans="1:3" x14ac:dyDescent="0.25">
      <c r="A14" s="5" t="s">
        <v>111</v>
      </c>
      <c r="B14" s="11"/>
      <c r="C14" s="11"/>
    </row>
    <row r="15" spans="1:3" x14ac:dyDescent="0.25">
      <c r="A15" s="15" t="s">
        <v>112</v>
      </c>
      <c r="B15" s="38"/>
      <c r="C15" s="38"/>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2024-05-18T08:02:13Z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