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<sst xmlns="http://schemas.openxmlformats.org/spreadsheetml/2006/main" count="234" uniqueCount="176">
  <si>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</si>
  <si>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</si>
  <si>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</si>
  <si>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</si>
  <si>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</si>
  <si>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</si>
  <si>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</si>
  <si>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</si>
  <si>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</si>
  <si>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</si>
  <si>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</si>
  <si>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</si>
  <si>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</si>
  <si>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</si>
  <si>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</si>
  <si>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</si>
  <si>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</si>
  <si>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</si>
  <si>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</si>
  <si>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</si>
  <si>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</si>
  <si>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</si>
  <si>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</si>
  <si>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</si>
  <si>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</si>
  <si>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</si>
  <si>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</si>
  <si>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</si>
  <si>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</si>
  <si>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</si>
  <si>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</si>
  <si>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</si>
  <si>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</si>
  <si>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</si>
  <si>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</si>
  <si>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</si>
  <si>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</si>
  <si>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</si>
  <si>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</si>
  <si>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</si>
  <si>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</si>
  <si>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</si>
  <si>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</si>
  <si>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</si>
  <si>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</si>
  <si>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</si>
  <si>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</si>
  <si>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</si>
  <si>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</si>
  <si>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</si>
  <si>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</si>
  <si>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</si>
  <si>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</si>
  <si>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</si>
  <si>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</si>
  <si>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</si>
  <si>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</si>
  <si>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</si>
  <si>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</si>
  <si>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</si>
  <si>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</si>
  <si>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</si>
  <si>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</si>
  <si>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</si>
  <si>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</si>
  <si>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</si>
  <si>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</si>
  <si>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</si>
  <si>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</si>
  <si>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</si>
  <si>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</si>
  <si>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</si>
  <si>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</si>
  <si>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</si>
  <si>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</si>
  <si>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</si>
  <si>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</si>
  <si>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</si>
  <si>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</si>
  <si>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</si>
  <si>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</si>
  <si>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</si>
  <si>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</si>
  <si>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</si>
  <si>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</si>
  <si>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</si>
  <si>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</si>
  <si>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</si>
  <si>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</si>
  <si>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</si>
  <si>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</si>
  <si>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</si>
  <si>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</si>
  <si>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</si>
  <si>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</si>
  <si>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</si>
  <si>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</si>
  <si>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</si>
  <si>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</si>
  <si>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</si>
  <si>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</si>
  <si>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</si>
  <si>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</si>
  <si>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</si>
  <si>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</si>
  <si>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</si>
  <si>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</si>
  <si>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</si>
  <si>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</si>
  <si>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</si>
  <si>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</si>
  <si>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</si>
  <si>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</si>
  <si>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</si>
  <si>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</si>
  <si>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</si>
  <si>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</si>
  <si>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</si>
  <si>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</si>
  <si>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</si>
  <si>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</si>
  <si>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</si>
  <si>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</si>
  <si>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</si>
  <si>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</si>
  <si>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</si>
  <si>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</si>
  <si>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</si>
  <si>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</si>
  <si>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</si>
  <si>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</si>
  <si>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</si>
  <si>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</si>
  <si>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</si>
  <si>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</si>
  <si>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</si>
  <si>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</si>
  <si>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</si>
  <si>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</si>
  <si>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</si>
  <si>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</si>
  <si>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</si>
  <si>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</si>
  <si>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</si>
  <si>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</si>
  <si>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</si>
  <si>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</si>
  <si>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</si>
  <si>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</si>
  <si>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</si>
  <si>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</si>
  <si>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</si>
  <si>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</si>
  <si>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</si>
  <si>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</si>
  <si>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</si>
  <si>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</si>
  <si>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N/A</t>
  </si>
  <si>
    <t>Demandados</t>
  </si>
  <si>
    <t>190013103003-2023-00091-00</t>
  </si>
  <si>
    <t xml:space="preserve">JUZGADO TERCERO CIVIL DEL CIRCUITO DE POPAYÁN </t>
  </si>
  <si>
    <t>N/A 
Daños materiales</t>
  </si>
  <si>
    <t>1. Bryam Alexander Ortega C.C. No.  1.088.651.255 (conductor vehículo USC-881)
2. Hermel Yodan Ortega Merchancano C.C. No.  98.342.841 (propietario vehículo USC-881)
3. Allianz Seguros S.A. NIT  860026182 (aseguradora vehículo USC-881) 
4. Grupo BYZA S.A.S. NIT 900168467 (afiliadora vehículo USC-881)</t>
  </si>
  <si>
    <t xml:space="preserve"> 07 de septiembre de 2016</t>
  </si>
  <si>
    <t>HERMEL YODAN ORTEGA MERCHANCANO</t>
  </si>
  <si>
    <t>USC-881</t>
  </si>
  <si>
    <t>30 de abril del 2024</t>
  </si>
  <si>
    <t>Fecha de notificación (personal)</t>
  </si>
  <si>
    <t>29 de abril del 2024</t>
  </si>
  <si>
    <t>31 de mayo del 2024 (se cuentan los 2 días de la 2213)</t>
  </si>
  <si>
    <t>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t>
  </si>
  <si>
    <r>
      <t xml:space="preserve">El día 07 de septiembre de 2016, siendo las 12:30 p.m. ocurrió un choque múltiple, en la ciudad de Popayán, en la vía variante kilómetro 11 con 400 metros, entre los siguientes automotores: </t>
    </r>
    <r>
      <rPr>
        <b/>
        <sz val="11"/>
        <color theme="1"/>
        <rFont val="Calibri"/>
        <family val="2"/>
      </rPr>
      <t>(i)</t>
    </r>
    <r>
      <rPr>
        <sz val="11"/>
        <color theme="1"/>
        <rFont val="Calibri"/>
        <family val="2"/>
      </rPr>
      <t xml:space="preserve"> el vehículo de servicio público, de </t>
    </r>
    <r>
      <rPr>
        <b/>
        <sz val="11"/>
        <color theme="1"/>
        <rFont val="Calibri"/>
        <family val="2"/>
      </rPr>
      <t>placas USC-881</t>
    </r>
    <r>
      <rPr>
        <sz val="11"/>
        <color theme="1"/>
        <rFont val="Calibri"/>
        <family val="2"/>
      </rPr>
      <t xml:space="preserve">, adscrito a la firma Grupo BYZA S.A.S, conducido por el señor Bryam Alexander Ortega, de propiedad del señor Hermel Yodan Ortega Merchancano, y </t>
    </r>
    <r>
      <rPr>
        <b/>
        <sz val="11"/>
        <color theme="1"/>
        <rFont val="Calibri"/>
        <family val="2"/>
      </rPr>
      <t>asegurado con Allianz</t>
    </r>
    <r>
      <rPr>
        <sz val="11"/>
        <color theme="1"/>
        <rFont val="Calibri"/>
        <family val="2"/>
      </rPr>
      <t xml:space="preserve">; </t>
    </r>
    <r>
      <rPr>
        <b/>
        <sz val="11"/>
        <color theme="1"/>
        <rFont val="Calibri"/>
        <family val="2"/>
      </rPr>
      <t>(ii)</t>
    </r>
    <r>
      <rPr>
        <sz val="11"/>
        <color theme="1"/>
        <rFont val="Calibri"/>
        <family val="2"/>
      </rPr>
      <t xml:space="preserve"> la camioneta de servicio particular marca TOYOTA, placa MJP-072 DE Cali, línea FORTUNER, y; </t>
    </r>
    <r>
      <rPr>
        <b/>
        <sz val="11"/>
        <color theme="1"/>
        <rFont val="Calibri"/>
        <family val="2"/>
      </rPr>
      <t xml:space="preserve">(iii) </t>
    </r>
    <r>
      <rPr>
        <sz val="11"/>
        <color theme="1"/>
        <rFont val="Calibri"/>
        <family val="2"/>
      </rPr>
      <t xml:space="preserve">el automóvil de servicio público tipo Taxi de </t>
    </r>
    <r>
      <rPr>
        <b/>
        <sz val="11"/>
        <color theme="1"/>
        <rFont val="Calibri"/>
        <family val="2"/>
      </rPr>
      <t>placas SHT-716</t>
    </r>
    <r>
      <rPr>
        <sz val="11"/>
        <color theme="1"/>
        <rFont val="Calibri"/>
        <family val="2"/>
      </rPr>
      <t xml:space="preserve">, marca K1A, modelo 2016, propiedad de los señores Laura Melissa Rivera Herrera y Heberth Rodrigo González Alegría, el cual en ese momento era conducido por el señor Andrés Rodolfo Rivera Díaz.
Según aseveran los demandantes, el accidente ocurrió por impericia del conductor del camión de placa USC881, asegurado por Allianz, al omitir la señal de alto (rojo) indicada por el semáforo ubicado en cercanías al lugar de los hechos, ocasionando que este colisionara con el vehículo de placa MJP-072, el cual a su vez embistió al automotor de placa SHT-716.
Con la demanda se adjunta el IPAT, el cual establece como hipótesis la No. 121, que corresponde a “NO MANTENER DISTANCIA DE SEGURIDAD”. El IPAT que se aporta es bastante ilegible y en este se puede observar que en la casilla de “9. Víctimas: pasajeros, acompañantes o peatones”, se indica cantidad 1 del vehículo 3, pero en la especificación de los datos de la víctima no se logra apreciar su identificación. Sin embargo, en la demanda NO se describen lesionados, ni se solicitan perjuicios en relación con lesiones.
Como resultado del accidente se produjo la destrucción total del taxi de placa SHT-716 de propiedad de los señores Laura Melissa Rivera Herrera y Heberth Rodrigo González Alegría y consecuentemente la causación de perjuicios patrimoniales y extrapatrimoniales a los demandantes. Se manifiesta que dicho automotor estaba destinado al servicio público bajo la conducción de los demandantes Andrés Rodolfo Rivera Díaz y Juan Pablo Acevedo, quienes también se habrían visto afectados económicamente por cuanto aquellos recibían una remuneración mensual como resultado de la conducción de dicho vehículo.  Con la demanda se aportó dictamen pericial emitido por Investigadores Criminalísticos Investicauca S.A.S., con el fin de acreditar los daños del vehículo de placa SHT-716, los cuales se calcularon en un 75% de su integridad, concluyendo una pérdida total. 
</t>
    </r>
  </si>
  <si>
    <t xml:space="preserve"> El IPAT que se aporta es bastante ilegible y en este se puede observar que en la casilla de “9. Víctimas: pasajeros, acompañantes o peatones”, se indica cantidad 1 del vehículo 3, pero en la especificación de los datos de la víctima no se logra apreciar su identificación. Sin embargo, en la demanda NO se describen lesionados, ni se solicitan perjuicios en relación con lesiones.</t>
  </si>
  <si>
    <t>Primera: 11 de mayo del 2017
Segunda: el 17 de diciembre del 2018</t>
  </si>
  <si>
    <t>Primera: 12 de junio del 2017
Segunda: 26 de diciembre del 2018</t>
  </si>
  <si>
    <t>C.C. No. 98.342.841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</si>
</sst>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_-&quot;$&quot;\ * #,##0_-;\-&quot;$&quot;\ * #,##0_-;_-&quot;$&quot;\ * &quot;-&quot;_-;_-@"/>
    <numFmt numFmtId="165" formatCode="d/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sz val="11"/>
      <color theme="1"/>
      <name val="Calibri"/>
      <family val="2"/>
    </font>
    <font>
      <sz val="11"/>
      <name val="Arial"/>
      <family val="2"/>
    </font>
    <font>
      <b/>
      <sz val="11"/>
      <color theme="1"/>
      <name val="Calibri"/>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8" fillId="0" borderId="15" xfId="0" applyFont="1" applyBorder="1" applyAlignment="1">
      <alignment horizontal="left" vertical="top"/>
    </xf>
    <xf numFmtId="0" fontId="9" fillId="0" borderId="16" xfId="0" applyFont="1" applyBorder="1"/>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8"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Font="1" applyBorder="1" applyAlignment="1">
      <alignment horizontal="justify" vertical="top" wrapText="1"/>
    </xf>
    <xf numFmtId="0" fontId="0" fillId="0" borderId="3" xfId="0" applyFont="1" applyBorder="1" applyAlignment="1">
      <alignment horizontal="justify" vertical="top"/>
    </xf>
    <xf numFmtId="0" fontId="8" fillId="0" borderId="15" xfId="0" applyFont="1" applyBorder="1" applyAlignment="1">
      <alignment horizontal="left" vertical="top" wrapText="1"/>
    </xf>
    <xf numFmtId="0" fontId="0" fillId="0" borderId="2" xfId="0" applyBorder="1" applyAlignment="1">
      <alignment horizontal="left" vertical="top"/>
    </xf>
    <xf numFmtId="0" fontId="0" fillId="0" borderId="17" xfId="0" applyBorder="1" applyAlignment="1">
      <alignment horizontal="left" vertical="top"/>
    </xf>
    <xf numFmtId="0" fontId="2" fillId="7" borderId="1" xfId="0" applyFont="1" applyFill="1" applyBorder="1" applyAlignment="1">
      <alignment horizontal="justify" vertical="top" wrapText="1"/>
    </xf>
    <xf numFmtId="0" fontId="8" fillId="0" borderId="18" xfId="0" applyFont="1" applyBorder="1" applyAlignment="1">
      <alignment horizontal="left" vertical="top" wrapText="1"/>
    </xf>
    <xf numFmtId="0" fontId="9" fillId="0" borderId="19" xfId="0" applyFont="1" applyBorder="1"/>
    <xf numFmtId="0" fontId="9" fillId="0" borderId="20" xfId="0" applyFont="1" applyBorder="1"/>
    <xf numFmtId="0" fontId="9" fillId="0" borderId="21" xfId="0" applyFont="1" applyBorder="1"/>
    <xf numFmtId="0" fontId="9" fillId="0" borderId="22" xfId="0" applyFont="1" applyBorder="1"/>
    <xf numFmtId="0" fontId="9" fillId="0" borderId="23" xfId="0" applyFont="1" applyBorder="1"/>
    <xf numFmtId="14" fontId="8"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65" fontId="8" fillId="0" borderId="15" xfId="0" applyNumberFormat="1" applyFont="1" applyBorder="1" applyAlignment="1">
      <alignment horizontal="left" vertical="top"/>
    </xf>
    <xf numFmtId="0" fontId="0" fillId="7" borderId="1" xfId="0" applyFill="1" applyBorder="1" applyAlignment="1">
      <alignment horizontal="justify" vertical="top"/>
    </xf>
    <xf numFmtId="0" fontId="8" fillId="0" borderId="16" xfId="0" applyFont="1" applyBorder="1" applyAlignment="1">
      <alignment horizontal="left"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3" fontId="8" fillId="0" borderId="15" xfId="0" applyNumberFormat="1" applyFont="1" applyBorder="1" applyAlignment="1">
      <alignment horizontal="left" vertical="top" wrapText="1"/>
    </xf>
    <xf numFmtId="0" fontId="9" fillId="0" borderId="16" xfId="0" applyFont="1" applyBorder="1" applyAlignment="1">
      <alignment wrapText="1"/>
    </xf>
    <xf numFmtId="0" fontId="0" fillId="7" borderId="24" xfId="0" applyFill="1" applyBorder="1" applyAlignment="1">
      <alignment horizontal="center" vertical="top" wrapText="1"/>
    </xf>
    <xf numFmtId="0" fontId="0" fillId="7" borderId="25" xfId="0" applyFill="1"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78"/>
  <sheetViews>
    <sheetView tabSelected="1" zoomScaleNormal="145" workbookViewId="0">
      <selection activeCell="B30" sqref="B30:C30"/>
    </sheetView>
  </sheetViews>
  <sheetFormatPr baseColWidth="10" defaultColWidth="0" defaultRowHeight="15" x14ac:dyDescent="0.25"/>
  <cols>
    <col min="1" max="1" width="53.42578125" style="8" customWidth="1"/>
    <col min="2" max="2" width="55.140625" style="8" customWidth="1"/>
    <col min="3" max="3" width="25" style="8" customWidth="1"/>
    <col min="4" max="16384" width="11.42578125" style="2" hidden="1"/>
  </cols>
  <sheetData>
    <row r="1" spans="1:3" ht="18.75" x14ac:dyDescent="0.25">
      <c r="A1" s="46" t="s">
        <v>0</v>
      </c>
      <c r="B1" s="46"/>
      <c r="C1" s="46"/>
    </row>
    <row r="2" spans="1:3" x14ac:dyDescent="0.25">
      <c r="A2" s="5" t="s">
        <v>1</v>
      </c>
      <c r="B2" s="52" t="s">
        <v>159</v>
      </c>
      <c r="C2" s="53"/>
    </row>
    <row r="3" spans="1:3" x14ac:dyDescent="0.25">
      <c r="A3" s="5" t="s">
        <v>2</v>
      </c>
      <c r="B3" s="49" t="s">
        <v>160</v>
      </c>
      <c r="C3" s="50"/>
    </row>
    <row r="4" spans="1:3" ht="45" customHeight="1" x14ac:dyDescent="0.25">
      <c r="A4" s="5" t="s">
        <v>158</v>
      </c>
      <c r="B4" s="54" t="s">
        <v>162</v>
      </c>
      <c r="C4" s="55"/>
    </row>
    <row r="5" spans="1:3" ht="40.5" customHeight="1" x14ac:dyDescent="0.2">
      <c r="A5" s="5" t="s">
        <v>4</v>
      </c>
      <c r="B5" s="56" t="s">
        <v>170</v>
      </c>
      <c r="C5" s="45"/>
    </row>
    <row r="6" spans="1:3" ht="23.1" customHeight="1" x14ac:dyDescent="0.25">
      <c r="A6" s="5" t="s">
        <v>5</v>
      </c>
      <c r="B6" s="47" t="s">
        <v>6</v>
      </c>
      <c r="C6" s="47"/>
    </row>
    <row r="7" spans="1:3" x14ac:dyDescent="0.25">
      <c r="A7" s="27" t="s">
        <v>7</v>
      </c>
      <c r="B7" s="49" t="s">
        <v>92</v>
      </c>
      <c r="C7" s="50"/>
    </row>
    <row r="8" spans="1:3" ht="30" x14ac:dyDescent="0.2">
      <c r="A8" s="28" t="s">
        <v>9</v>
      </c>
      <c r="B8" s="56" t="s">
        <v>161</v>
      </c>
      <c r="C8" s="117"/>
    </row>
    <row r="9" spans="1:3" ht="30" customHeight="1" x14ac:dyDescent="0.2">
      <c r="A9" s="28" t="s">
        <v>10</v>
      </c>
      <c r="B9" s="116" t="s">
        <v>161</v>
      </c>
      <c r="C9" s="45"/>
    </row>
    <row r="10" spans="1:3" ht="34.5" customHeight="1" x14ac:dyDescent="0.2">
      <c r="A10" s="28" t="s">
        <v>11</v>
      </c>
      <c r="B10" s="56" t="s">
        <v>161</v>
      </c>
      <c r="C10" s="45"/>
    </row>
    <row r="11" spans="1:3" x14ac:dyDescent="0.2">
      <c r="A11" s="29" t="s">
        <v>12</v>
      </c>
      <c r="B11" s="56" t="s">
        <v>157</v>
      </c>
      <c r="C11" s="45"/>
    </row>
    <row r="12" spans="1:3" x14ac:dyDescent="0.2">
      <c r="A12" s="5" t="s">
        <v>13</v>
      </c>
      <c r="B12" s="56" t="s">
        <v>157</v>
      </c>
      <c r="C12" s="45"/>
    </row>
    <row r="13" spans="1:3" x14ac:dyDescent="0.2">
      <c r="A13" s="5" t="s">
        <v>14</v>
      </c>
      <c r="B13" s="56" t="s">
        <v>157</v>
      </c>
      <c r="C13" s="45"/>
    </row>
    <row r="14" spans="1:3" x14ac:dyDescent="0.2">
      <c r="A14" s="5" t="s">
        <v>15</v>
      </c>
      <c r="B14" s="56" t="s">
        <v>157</v>
      </c>
      <c r="C14" s="45"/>
    </row>
    <row r="15" spans="1:3" ht="15" customHeight="1" x14ac:dyDescent="0.25">
      <c r="A15" s="5" t="s">
        <v>16</v>
      </c>
      <c r="B15" s="47" t="s">
        <v>157</v>
      </c>
      <c r="C15" s="47"/>
    </row>
    <row r="16" spans="1:3" x14ac:dyDescent="0.25">
      <c r="A16" s="5" t="s">
        <v>17</v>
      </c>
      <c r="B16" s="57" t="s">
        <v>157</v>
      </c>
      <c r="C16" s="58"/>
    </row>
    <row r="17" spans="1:3" ht="18.75" customHeight="1" x14ac:dyDescent="0.25">
      <c r="A17" s="5" t="s">
        <v>18</v>
      </c>
      <c r="B17" s="57" t="s">
        <v>157</v>
      </c>
      <c r="C17" s="58"/>
    </row>
    <row r="18" spans="1:3" x14ac:dyDescent="0.25">
      <c r="A18" s="5" t="s">
        <v>19</v>
      </c>
      <c r="B18" s="48" t="s">
        <v>157</v>
      </c>
      <c r="C18" s="48"/>
    </row>
    <row r="19" spans="1:3" ht="17.25" customHeight="1" x14ac:dyDescent="0.2">
      <c r="A19" s="5" t="s">
        <v>20</v>
      </c>
      <c r="B19" s="51" t="s">
        <v>157</v>
      </c>
      <c r="C19" s="45"/>
    </row>
    <row r="20" spans="1:3" ht="83.25" customHeight="1" x14ac:dyDescent="0.25">
      <c r="A20" s="5" t="s">
        <v>21</v>
      </c>
      <c r="B20" s="118" t="s">
        <v>172</v>
      </c>
      <c r="C20" s="119"/>
    </row>
    <row r="21" spans="1:3" x14ac:dyDescent="0.25">
      <c r="A21" s="5" t="s">
        <v>22</v>
      </c>
      <c r="B21" s="48" t="s">
        <v>115</v>
      </c>
      <c r="C21" s="48"/>
    </row>
    <row r="22" spans="1:3" x14ac:dyDescent="0.2">
      <c r="A22" s="28" t="s">
        <v>23</v>
      </c>
      <c r="B22" s="66" t="s">
        <v>163</v>
      </c>
      <c r="C22" s="45"/>
    </row>
    <row r="23" spans="1:3" ht="39" customHeight="1" x14ac:dyDescent="0.25">
      <c r="A23" s="28" t="s">
        <v>24</v>
      </c>
      <c r="B23" s="67" t="s">
        <v>173</v>
      </c>
      <c r="C23" s="68"/>
    </row>
    <row r="24" spans="1:3" ht="35.25" customHeight="1" x14ac:dyDescent="0.2">
      <c r="A24" s="28" t="s">
        <v>25</v>
      </c>
      <c r="B24" s="66" t="s">
        <v>174</v>
      </c>
      <c r="C24" s="45"/>
    </row>
    <row r="25" spans="1:3" ht="100.5" customHeight="1" x14ac:dyDescent="0.25">
      <c r="A25" s="59" t="s">
        <v>26</v>
      </c>
      <c r="B25" s="60" t="s">
        <v>171</v>
      </c>
      <c r="C25" s="61"/>
    </row>
    <row r="26" spans="1:3" x14ac:dyDescent="0.25">
      <c r="A26" s="59"/>
      <c r="B26" s="62"/>
      <c r="C26" s="63"/>
    </row>
    <row r="27" spans="1:3" x14ac:dyDescent="0.25">
      <c r="A27" s="59"/>
      <c r="B27" s="64"/>
      <c r="C27" s="65"/>
    </row>
    <row r="28" spans="1:3" x14ac:dyDescent="0.2">
      <c r="A28" s="28" t="s">
        <v>27</v>
      </c>
      <c r="B28" s="44" t="s">
        <v>164</v>
      </c>
      <c r="C28" s="45"/>
    </row>
    <row r="29" spans="1:3" x14ac:dyDescent="0.25">
      <c r="A29" s="28" t="s">
        <v>28</v>
      </c>
      <c r="B29" s="70" t="s">
        <v>175</v>
      </c>
      <c r="C29" s="70"/>
    </row>
    <row r="30" spans="1:3" x14ac:dyDescent="0.2">
      <c r="A30" s="28" t="s">
        <v>29</v>
      </c>
      <c r="B30" s="44" t="s">
        <v>165</v>
      </c>
      <c r="C30" s="45"/>
    </row>
    <row r="31" spans="1:3" x14ac:dyDescent="0.25">
      <c r="A31" s="28" t="s">
        <v>30</v>
      </c>
      <c r="B31" s="70">
        <v>21806346</v>
      </c>
      <c r="C31" s="70"/>
    </row>
    <row r="32" spans="1:3" x14ac:dyDescent="0.25">
      <c r="A32" s="28" t="s">
        <v>31</v>
      </c>
      <c r="B32" s="44" t="s">
        <v>166</v>
      </c>
      <c r="C32" s="71"/>
    </row>
    <row r="33" spans="1:3" x14ac:dyDescent="0.2">
      <c r="A33" s="5" t="s">
        <v>167</v>
      </c>
      <c r="B33" s="69" t="s">
        <v>168</v>
      </c>
      <c r="C33" s="45"/>
    </row>
    <row r="34" spans="1:3" ht="45" x14ac:dyDescent="0.2">
      <c r="A34" s="5" t="s">
        <v>32</v>
      </c>
      <c r="B34" s="44" t="s">
        <v>169</v>
      </c>
      <c r="C34" s="45"/>
    </row>
    <row r="35" spans="1:3" ht="15" customHeight="1" x14ac:dyDescent="0.25"/>
    <row r="36" spans="1:3" ht="15" customHeight="1" x14ac:dyDescent="0.25"/>
    <row r="43" spans="1:3" ht="15" customHeight="1" x14ac:dyDescent="0.25"/>
    <row r="48" spans="1:3" ht="18" customHeight="1" x14ac:dyDescent="0.25"/>
    <row r="51" spans="6:6" x14ac:dyDescent="0.25">
      <c r="F51" s="4"/>
    </row>
    <row r="52" spans="6:6" x14ac:dyDescent="0.25">
      <c r="F52" s="4"/>
    </row>
    <row r="53" spans="6:6" x14ac:dyDescent="0.25">
      <c r="F53" s="4"/>
    </row>
    <row r="64" spans="6:6" ht="36" customHeight="1" x14ac:dyDescent="0.25"/>
    <row r="76" ht="33.75" customHeight="1" x14ac:dyDescent="0.25"/>
    <row r="77" ht="33.75" customHeight="1" x14ac:dyDescent="0.25"/>
    <row r="78" ht="33.75" customHeight="1" x14ac:dyDescent="0.25"/>
  </sheetData>
  <dataConsolidate/>
  <mergeCells count="33">
    <mergeCell ref="B34:C34"/>
    <mergeCell ref="B33:C33"/>
    <mergeCell ref="B31:C31"/>
    <mergeCell ref="B30:C30"/>
    <mergeCell ref="B29:C29"/>
    <mergeCell ref="B32:C32"/>
    <mergeCell ref="B9:C9"/>
    <mergeCell ref="B10:C10"/>
    <mergeCell ref="B25:C27"/>
    <mergeCell ref="B24:C24"/>
    <mergeCell ref="B23:C23"/>
    <mergeCell ref="B22:C22"/>
    <mergeCell ref="B11:C11"/>
    <mergeCell ref="B12:C12"/>
    <mergeCell ref="B13:C13"/>
    <mergeCell ref="B21:C21"/>
    <mergeCell ref="B15:C15"/>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topLeftCell="A10" zoomScaleNormal="100" workbookViewId="0">
      <selection activeCell="B5" sqref="B5:C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91" t="s">
        <v>33</v>
      </c>
      <c r="B1" s="91"/>
      <c r="C1" s="91"/>
    </row>
    <row r="2" spans="1:3" ht="15.75" customHeight="1" x14ac:dyDescent="0.25">
      <c r="A2" s="20" t="s">
        <v>34</v>
      </c>
      <c r="B2" s="81" t="s">
        <v>35</v>
      </c>
      <c r="C2" s="82"/>
    </row>
    <row r="3" spans="1:3" s="2" customFormat="1" x14ac:dyDescent="0.25">
      <c r="A3" s="5" t="s">
        <v>1</v>
      </c>
      <c r="B3" s="47" t="str">
        <f>'AUTOS  NOTA 322'!B2:C2</f>
        <v>190013103003-2023-00091-00</v>
      </c>
      <c r="C3" s="47"/>
    </row>
    <row r="4" spans="1:3" s="2" customFormat="1" x14ac:dyDescent="0.25">
      <c r="A4" s="5" t="s">
        <v>2</v>
      </c>
      <c r="B4" s="47" t="str">
        <f>'AUTOS  NOTA 322'!B3:C3</f>
        <v xml:space="preserve">JUZGADO TERCERO CIVIL DEL CIRCUITO DE POPAYÁN </v>
      </c>
      <c r="C4" s="47"/>
    </row>
    <row r="5" spans="1:3" s="2" customFormat="1" x14ac:dyDescent="0.25">
      <c r="A5" s="5" t="s">
        <v>3</v>
      </c>
      <c r="B5" s="47" t="str">
        <f>'AUTOS  NOTA 322'!B4:C4</f>
        <v>1. Bryam Alexander Ortega C.C. No.  1.088.651.255 (conductor vehículo USC-881)
2. Hermel Yodan Ortega Merchancano C.C. No.  98.342.841 (propietario vehículo USC-881)
3. Allianz Seguros S.A. NIT  860026182 (aseguradora vehículo USC-881) 
4. Grupo BYZA S.A.S. NIT 900168467 (afiliadora vehículo USC-881)</v>
      </c>
      <c r="C5" s="47"/>
    </row>
    <row r="6" spans="1:3" s="2" customFormat="1" x14ac:dyDescent="0.25">
      <c r="A6" s="5" t="s">
        <v>4</v>
      </c>
      <c r="B6" s="47" t="str">
        <f>'AUTOS  NOTA 322'!B5:C5</f>
        <v>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v>
      </c>
      <c r="C6" s="47"/>
    </row>
    <row r="7" spans="1:3" s="2" customFormat="1" x14ac:dyDescent="0.25">
      <c r="A7" s="5" t="s">
        <v>5</v>
      </c>
      <c r="B7" s="47" t="str">
        <f>'AUTOS  NOTA 322'!B6:C6</f>
        <v>DEMANDA DIRECTA</v>
      </c>
      <c r="C7" s="47"/>
    </row>
    <row r="8" spans="1:3" s="2" customFormat="1" x14ac:dyDescent="0.25">
      <c r="A8" s="31" t="s">
        <v>36</v>
      </c>
      <c r="B8" s="47" t="str">
        <f>'AUTOS  NOTA 322'!B7:C8</f>
        <v>N/A 
Daños materiales</v>
      </c>
      <c r="C8" s="47"/>
    </row>
    <row r="9" spans="1:3" x14ac:dyDescent="0.25">
      <c r="A9" s="20" t="s">
        <v>37</v>
      </c>
      <c r="B9" s="47"/>
      <c r="C9" s="47"/>
    </row>
    <row r="10" spans="1:3" x14ac:dyDescent="0.25">
      <c r="A10" s="20" t="s">
        <v>38</v>
      </c>
      <c r="B10" s="47" t="s">
        <v>8</v>
      </c>
      <c r="C10" s="47"/>
    </row>
    <row r="11" spans="1:3" x14ac:dyDescent="0.25">
      <c r="A11" s="20" t="s">
        <v>39</v>
      </c>
      <c r="B11" s="74">
        <v>0</v>
      </c>
      <c r="C11" s="75"/>
    </row>
    <row r="12" spans="1:3" x14ac:dyDescent="0.25">
      <c r="A12" s="20" t="s">
        <v>40</v>
      </c>
      <c r="B12" s="74">
        <v>0</v>
      </c>
      <c r="C12" s="75"/>
    </row>
    <row r="13" spans="1:3" x14ac:dyDescent="0.25">
      <c r="A13" s="20" t="s">
        <v>41</v>
      </c>
      <c r="B13" s="49"/>
      <c r="C13" s="50"/>
    </row>
    <row r="14" spans="1:3" x14ac:dyDescent="0.25">
      <c r="A14" s="20" t="s">
        <v>42</v>
      </c>
      <c r="B14" s="48"/>
      <c r="C14" s="47"/>
    </row>
    <row r="15" spans="1:3" x14ac:dyDescent="0.25">
      <c r="A15" s="20" t="s">
        <v>43</v>
      </c>
      <c r="B15" s="47"/>
      <c r="C15" s="47"/>
    </row>
    <row r="16" spans="1:3" x14ac:dyDescent="0.25">
      <c r="A16" s="20" t="s">
        <v>44</v>
      </c>
      <c r="B16" s="47"/>
      <c r="C16" s="47"/>
    </row>
    <row r="17" spans="1:3" x14ac:dyDescent="0.25">
      <c r="A17" s="78" t="s">
        <v>45</v>
      </c>
      <c r="B17" s="47"/>
      <c r="C17" s="47"/>
    </row>
    <row r="18" spans="1:3" x14ac:dyDescent="0.25">
      <c r="A18" s="79"/>
      <c r="B18" s="10" t="s">
        <v>46</v>
      </c>
      <c r="C18" s="10" t="s">
        <v>47</v>
      </c>
    </row>
    <row r="19" spans="1:3" x14ac:dyDescent="0.25">
      <c r="A19" s="79"/>
      <c r="B19" s="6" t="s">
        <v>48</v>
      </c>
      <c r="C19" s="6"/>
    </row>
    <row r="20" spans="1:3" x14ac:dyDescent="0.25">
      <c r="A20" s="79"/>
      <c r="B20" s="6"/>
      <c r="C20" s="6"/>
    </row>
    <row r="21" spans="1:3" x14ac:dyDescent="0.25">
      <c r="A21" s="80"/>
      <c r="B21" s="6"/>
      <c r="C21" s="6"/>
    </row>
    <row r="22" spans="1:3" x14ac:dyDescent="0.25">
      <c r="A22" s="20" t="s">
        <v>49</v>
      </c>
      <c r="B22" s="47"/>
      <c r="C22" s="47"/>
    </row>
    <row r="23" spans="1:3" x14ac:dyDescent="0.25">
      <c r="A23" s="20" t="s">
        <v>50</v>
      </c>
      <c r="B23" s="81"/>
      <c r="C23" s="82"/>
    </row>
    <row r="24" spans="1:3" x14ac:dyDescent="0.25">
      <c r="A24" s="20" t="s">
        <v>51</v>
      </c>
      <c r="B24" s="47"/>
      <c r="C24" s="47"/>
    </row>
    <row r="25" spans="1:3" x14ac:dyDescent="0.25">
      <c r="A25" s="20" t="s">
        <v>52</v>
      </c>
      <c r="B25" s="47"/>
      <c r="C25" s="47"/>
    </row>
    <row r="26" spans="1:3" x14ac:dyDescent="0.25">
      <c r="A26" s="20" t="s">
        <v>53</v>
      </c>
      <c r="B26" s="47"/>
      <c r="C26" s="47"/>
    </row>
    <row r="27" spans="1:3" x14ac:dyDescent="0.25">
      <c r="A27" s="19" t="s">
        <v>54</v>
      </c>
      <c r="B27" s="47"/>
      <c r="C27" s="47"/>
    </row>
    <row r="28" spans="1:3" x14ac:dyDescent="0.25">
      <c r="A28" s="83" t="s">
        <v>55</v>
      </c>
      <c r="B28" s="83"/>
      <c r="C28" s="83"/>
    </row>
    <row r="29" spans="1:3" x14ac:dyDescent="0.25">
      <c r="A29" s="76" t="s">
        <v>56</v>
      </c>
      <c r="B29" s="77"/>
      <c r="C29" s="11"/>
    </row>
    <row r="30" spans="1:3" x14ac:dyDescent="0.25">
      <c r="A30" s="76" t="s">
        <v>57</v>
      </c>
      <c r="B30" s="77"/>
      <c r="C30" s="11"/>
    </row>
    <row r="31" spans="1:3" x14ac:dyDescent="0.25">
      <c r="A31" s="76" t="s">
        <v>58</v>
      </c>
      <c r="B31" s="77"/>
      <c r="C31" s="12"/>
    </row>
    <row r="32" spans="1:3" x14ac:dyDescent="0.25">
      <c r="A32" s="76" t="s">
        <v>59</v>
      </c>
      <c r="B32" s="77"/>
      <c r="C32" s="11"/>
    </row>
    <row r="33" spans="1:3" x14ac:dyDescent="0.25">
      <c r="A33" s="76" t="s">
        <v>60</v>
      </c>
      <c r="B33" s="77"/>
      <c r="C33" s="11"/>
    </row>
    <row r="34" spans="1:3" x14ac:dyDescent="0.25">
      <c r="A34" s="76" t="s">
        <v>61</v>
      </c>
      <c r="B34" s="77"/>
      <c r="C34" s="13"/>
    </row>
    <row r="35" spans="1:3" x14ac:dyDescent="0.25">
      <c r="A35" s="72" t="s">
        <v>62</v>
      </c>
      <c r="B35" s="73"/>
      <c r="C35" s="14"/>
    </row>
    <row r="36" spans="1:3" x14ac:dyDescent="0.25">
      <c r="A36" s="72" t="s">
        <v>63</v>
      </c>
      <c r="B36" s="73"/>
      <c r="C36" s="15"/>
    </row>
    <row r="37" spans="1:3" x14ac:dyDescent="0.25">
      <c r="A37" s="84" t="s">
        <v>64</v>
      </c>
      <c r="B37" s="85"/>
      <c r="C37" s="15"/>
    </row>
    <row r="38" spans="1:3" x14ac:dyDescent="0.25">
      <c r="A38" s="86"/>
      <c r="B38" s="87"/>
      <c r="C38" s="15"/>
    </row>
    <row r="39" spans="1:3" x14ac:dyDescent="0.25">
      <c r="A39" s="88"/>
      <c r="B39" s="89"/>
      <c r="C39" s="15"/>
    </row>
    <row r="40" spans="1:3" x14ac:dyDescent="0.25">
      <c r="A40" s="90" t="s">
        <v>65</v>
      </c>
      <c r="B40" s="90"/>
      <c r="C40" s="90"/>
    </row>
    <row r="41" spans="1:3" x14ac:dyDescent="0.25">
      <c r="A41" s="17" t="s">
        <v>66</v>
      </c>
      <c r="B41" s="18"/>
      <c r="C41" s="15"/>
    </row>
    <row r="42" spans="1:3" x14ac:dyDescent="0.25">
      <c r="A42" s="72" t="s">
        <v>67</v>
      </c>
      <c r="B42" s="73"/>
      <c r="C42" s="15"/>
    </row>
    <row r="43" spans="1:3" x14ac:dyDescent="0.25">
      <c r="A43" s="72" t="s">
        <v>68</v>
      </c>
      <c r="B43" s="73"/>
      <c r="C43" s="15"/>
    </row>
    <row r="44" spans="1:3" x14ac:dyDescent="0.25">
      <c r="A44" s="17" t="s">
        <v>69</v>
      </c>
      <c r="B44" s="18"/>
      <c r="C44" s="15"/>
    </row>
    <row r="45" spans="1:3" x14ac:dyDescent="0.25">
      <c r="A45" s="17" t="s">
        <v>70</v>
      </c>
      <c r="B45" s="18"/>
      <c r="C45" s="15"/>
    </row>
    <row r="46" spans="1:3" x14ac:dyDescent="0.25">
      <c r="A46" s="72" t="s">
        <v>71</v>
      </c>
      <c r="B46" s="73"/>
      <c r="C46" s="15"/>
    </row>
    <row r="47" spans="1:3" x14ac:dyDescent="0.25">
      <c r="A47" s="17" t="s">
        <v>72</v>
      </c>
      <c r="B47" s="16"/>
      <c r="C47" s="15"/>
    </row>
    <row r="48" spans="1:3" x14ac:dyDescent="0.25">
      <c r="A48" s="72" t="s">
        <v>73</v>
      </c>
      <c r="B48" s="73"/>
      <c r="C48" s="15"/>
    </row>
    <row r="49" spans="1:3" x14ac:dyDescent="0.25">
      <c r="A49" s="72" t="s">
        <v>74</v>
      </c>
      <c r="B49" s="73"/>
      <c r="C49" s="15"/>
    </row>
    <row r="50" spans="1:3" x14ac:dyDescent="0.25">
      <c r="A50" s="72" t="s">
        <v>64</v>
      </c>
      <c r="B50" s="7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91" t="s">
        <v>75</v>
      </c>
      <c r="B1" s="91"/>
      <c r="C1" s="91"/>
    </row>
    <row r="2" spans="1:9" ht="15" customHeight="1" x14ac:dyDescent="0.25">
      <c r="A2" s="35" t="s">
        <v>34</v>
      </c>
      <c r="B2" s="95" t="str">
        <f>'AUTOS NOTA 321'!B2:C2</f>
        <v xml:space="preserve">SINIESTRO   LEGIS </v>
      </c>
      <c r="C2" s="96"/>
    </row>
    <row r="3" spans="1:9" x14ac:dyDescent="0.25">
      <c r="A3" s="36" t="s">
        <v>1</v>
      </c>
      <c r="B3" s="110" t="str">
        <f>'AUTOS  NOTA 322'!B2:C2</f>
        <v>190013103003-2023-00091-00</v>
      </c>
      <c r="C3" s="110"/>
    </row>
    <row r="4" spans="1:9" x14ac:dyDescent="0.25">
      <c r="A4" s="36" t="s">
        <v>2</v>
      </c>
      <c r="B4" s="110" t="str">
        <f>'AUTOS  NOTA 322'!B3:C3</f>
        <v xml:space="preserve">JUZGADO TERCERO CIVIL DEL CIRCUITO DE POPAYÁN </v>
      </c>
      <c r="C4" s="110"/>
    </row>
    <row r="5" spans="1:9" x14ac:dyDescent="0.25">
      <c r="A5" s="36" t="s">
        <v>3</v>
      </c>
      <c r="B5" s="110" t="str">
        <f>'AUTOS  NOTA 322'!B4:C4</f>
        <v>1. Bryam Alexander Ortega C.C. No.  1.088.651.255 (conductor vehículo USC-881)
2. Hermel Yodan Ortega Merchancano C.C. No.  98.342.841 (propietario vehículo USC-881)
3. Allianz Seguros S.A. NIT  860026182 (aseguradora vehículo USC-881) 
4. Grupo BYZA S.A.S. NIT 900168467 (afiliadora vehículo USC-881)</v>
      </c>
      <c r="C5" s="110"/>
    </row>
    <row r="6" spans="1:9" ht="15" customHeight="1" x14ac:dyDescent="0.25">
      <c r="A6" s="36" t="s">
        <v>4</v>
      </c>
      <c r="B6" s="110" t="str">
        <f>'AUTOS  NOTA 322'!B5:C5</f>
        <v>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v>
      </c>
      <c r="C6" s="110"/>
    </row>
    <row r="7" spans="1:9" x14ac:dyDescent="0.25">
      <c r="A7" s="36" t="s">
        <v>5</v>
      </c>
      <c r="B7" s="110" t="str">
        <f>'AUTOS  NOTA 322'!B6:C6</f>
        <v>DEMANDA DIRECTA</v>
      </c>
      <c r="C7" s="110"/>
    </row>
    <row r="8" spans="1:9" x14ac:dyDescent="0.25">
      <c r="A8" s="38" t="s">
        <v>36</v>
      </c>
      <c r="B8" s="110" t="str">
        <f>'AUTOS  NOTA 322'!B7:C8</f>
        <v>N/A 
Daños materiales</v>
      </c>
      <c r="C8" s="110"/>
    </row>
    <row r="9" spans="1:9" ht="30" x14ac:dyDescent="0.25">
      <c r="A9" s="36" t="s">
        <v>76</v>
      </c>
      <c r="B9" s="108">
        <f>SUM(C11,C12,C14,C15,C17)</f>
        <v>0</v>
      </c>
      <c r="C9" s="109"/>
    </row>
    <row r="10" spans="1:9" x14ac:dyDescent="0.25">
      <c r="A10" s="111" t="s">
        <v>77</v>
      </c>
      <c r="B10" s="100" t="s">
        <v>78</v>
      </c>
      <c r="C10" s="101"/>
    </row>
    <row r="11" spans="1:9" x14ac:dyDescent="0.25">
      <c r="A11" s="111"/>
      <c r="B11" s="37" t="s">
        <v>79</v>
      </c>
      <c r="C11" s="32"/>
    </row>
    <row r="12" spans="1:9" x14ac:dyDescent="0.25">
      <c r="A12" s="111"/>
      <c r="B12" s="37" t="s">
        <v>80</v>
      </c>
      <c r="C12" s="32"/>
    </row>
    <row r="13" spans="1:9" x14ac:dyDescent="0.25">
      <c r="A13" s="111"/>
      <c r="B13" s="100"/>
      <c r="C13" s="101"/>
    </row>
    <row r="14" spans="1:9" x14ac:dyDescent="0.25">
      <c r="A14" s="111"/>
      <c r="B14" s="37" t="s">
        <v>81</v>
      </c>
      <c r="C14" s="40"/>
    </row>
    <row r="15" spans="1:9" x14ac:dyDescent="0.25">
      <c r="A15" s="111"/>
      <c r="B15" s="37" t="s">
        <v>82</v>
      </c>
      <c r="C15" s="40"/>
      <c r="E15" t="s">
        <v>83</v>
      </c>
      <c r="F15" s="22">
        <v>0.7</v>
      </c>
    </row>
    <row r="16" spans="1:9" x14ac:dyDescent="0.25">
      <c r="A16" s="111"/>
      <c r="B16" s="100" t="s">
        <v>84</v>
      </c>
      <c r="C16" s="101"/>
      <c r="E16" t="s">
        <v>85</v>
      </c>
      <c r="F16" s="23">
        <v>0.3</v>
      </c>
      <c r="I16" s="25"/>
    </row>
    <row r="17" spans="1:9" x14ac:dyDescent="0.25">
      <c r="A17" s="111"/>
      <c r="B17" s="37"/>
      <c r="C17" s="41"/>
      <c r="F17" s="26"/>
      <c r="I17" s="25"/>
    </row>
    <row r="18" spans="1:9" ht="23.25" customHeight="1" x14ac:dyDescent="0.25">
      <c r="A18" s="39" t="s">
        <v>86</v>
      </c>
      <c r="B18" s="95" t="s">
        <v>83</v>
      </c>
      <c r="C18" s="96"/>
    </row>
    <row r="19" spans="1:9" ht="60" x14ac:dyDescent="0.25">
      <c r="A19" s="36" t="s">
        <v>87</v>
      </c>
      <c r="B19" s="102"/>
      <c r="C19" s="103"/>
    </row>
    <row r="20" spans="1:9" ht="15" customHeight="1" x14ac:dyDescent="0.25">
      <c r="A20" s="21" t="s">
        <v>88</v>
      </c>
      <c r="B20" s="97">
        <f>((C22+C23+C25+C26+C30+C28+C32+C34+C29+C33)-C37)*C36*C38</f>
        <v>0</v>
      </c>
      <c r="C20" s="97"/>
    </row>
    <row r="21" spans="1:9" x14ac:dyDescent="0.25">
      <c r="A21" s="7" t="s">
        <v>89</v>
      </c>
      <c r="B21" s="104" t="s">
        <v>78</v>
      </c>
      <c r="C21" s="105"/>
    </row>
    <row r="22" spans="1:9" x14ac:dyDescent="0.25">
      <c r="A22" s="106"/>
      <c r="B22" s="37" t="s">
        <v>79</v>
      </c>
      <c r="C22" s="32">
        <v>0</v>
      </c>
    </row>
    <row r="23" spans="1:9" x14ac:dyDescent="0.25">
      <c r="A23" s="107"/>
      <c r="B23" s="37" t="s">
        <v>80</v>
      </c>
      <c r="C23" s="32">
        <v>0</v>
      </c>
    </row>
    <row r="24" spans="1:9" x14ac:dyDescent="0.25">
      <c r="A24" s="107"/>
      <c r="B24" s="100" t="s">
        <v>90</v>
      </c>
      <c r="C24" s="101"/>
    </row>
    <row r="25" spans="1:9" x14ac:dyDescent="0.25">
      <c r="A25" s="107"/>
      <c r="B25" s="37" t="s">
        <v>81</v>
      </c>
      <c r="C25" s="32">
        <v>0</v>
      </c>
    </row>
    <row r="26" spans="1:9" ht="29.1" customHeight="1" x14ac:dyDescent="0.25">
      <c r="A26" s="107"/>
      <c r="B26" s="37" t="s">
        <v>91</v>
      </c>
      <c r="C26" s="32">
        <v>0</v>
      </c>
    </row>
    <row r="27" spans="1:9" x14ac:dyDescent="0.25">
      <c r="A27" s="107"/>
      <c r="B27" s="100" t="s">
        <v>92</v>
      </c>
      <c r="C27" s="101"/>
    </row>
    <row r="28" spans="1:9" x14ac:dyDescent="0.25">
      <c r="A28" s="107"/>
      <c r="B28" s="37" t="s">
        <v>93</v>
      </c>
      <c r="C28" s="32">
        <v>0</v>
      </c>
    </row>
    <row r="29" spans="1:9" x14ac:dyDescent="0.25">
      <c r="A29" s="107"/>
      <c r="B29" s="37" t="s">
        <v>79</v>
      </c>
      <c r="C29" s="32">
        <v>0</v>
      </c>
    </row>
    <row r="30" spans="1:9" x14ac:dyDescent="0.25">
      <c r="A30" s="107"/>
      <c r="B30" s="37" t="s">
        <v>80</v>
      </c>
      <c r="C30" s="32">
        <v>0</v>
      </c>
    </row>
    <row r="31" spans="1:9" x14ac:dyDescent="0.25">
      <c r="A31" s="107"/>
      <c r="B31" s="100" t="s">
        <v>94</v>
      </c>
      <c r="C31" s="101"/>
    </row>
    <row r="32" spans="1:9" x14ac:dyDescent="0.25">
      <c r="A32" s="107"/>
      <c r="B32" s="37"/>
      <c r="C32" s="32"/>
    </row>
    <row r="33" spans="1:3" x14ac:dyDescent="0.25">
      <c r="A33" s="107"/>
      <c r="B33" s="37" t="s">
        <v>79</v>
      </c>
      <c r="C33" s="32">
        <v>0</v>
      </c>
    </row>
    <row r="34" spans="1:3" x14ac:dyDescent="0.25">
      <c r="A34" s="107"/>
      <c r="B34" s="37" t="s">
        <v>80</v>
      </c>
      <c r="C34" s="32">
        <v>0</v>
      </c>
    </row>
    <row r="35" spans="1:3" x14ac:dyDescent="0.25">
      <c r="A35" s="107"/>
      <c r="B35" s="100" t="s">
        <v>95</v>
      </c>
      <c r="C35" s="101"/>
    </row>
    <row r="36" spans="1:3" x14ac:dyDescent="0.25">
      <c r="A36" s="107"/>
      <c r="B36" s="37" t="s">
        <v>96</v>
      </c>
      <c r="C36" s="33">
        <v>1</v>
      </c>
    </row>
    <row r="37" spans="1:3" x14ac:dyDescent="0.25">
      <c r="A37" s="107"/>
      <c r="B37" s="37" t="s">
        <v>40</v>
      </c>
      <c r="C37" s="34">
        <v>0</v>
      </c>
    </row>
    <row r="38" spans="1:3" x14ac:dyDescent="0.25">
      <c r="A38" s="107"/>
      <c r="B38" s="37" t="s">
        <v>97</v>
      </c>
      <c r="C38" s="33">
        <v>1</v>
      </c>
    </row>
    <row r="39" spans="1:3" x14ac:dyDescent="0.25">
      <c r="A39" s="24" t="s">
        <v>98</v>
      </c>
      <c r="B39" s="97">
        <f>IFERROR(B20*(VLOOKUP(B18,E15:F17,2,0)),16666)</f>
        <v>0</v>
      </c>
      <c r="C39" s="97"/>
    </row>
    <row r="40" spans="1:3" ht="93" customHeight="1" x14ac:dyDescent="0.25">
      <c r="A40" s="36" t="s">
        <v>99</v>
      </c>
      <c r="B40" s="98"/>
      <c r="C40" s="99"/>
    </row>
    <row r="41" spans="1:3" ht="211.5" customHeight="1" x14ac:dyDescent="0.25">
      <c r="A41" s="36" t="s">
        <v>100</v>
      </c>
      <c r="B41" s="93"/>
      <c r="C41" s="94"/>
    </row>
    <row r="42" spans="1:3" ht="26.1" customHeight="1" x14ac:dyDescent="0.25">
      <c r="A42" s="43" t="s">
        <v>101</v>
      </c>
      <c r="B42" s="43"/>
      <c r="C42" s="43"/>
    </row>
    <row r="43" spans="1:3" x14ac:dyDescent="0.25">
      <c r="A43" s="42" t="s">
        <v>102</v>
      </c>
      <c r="B43" s="92"/>
      <c r="C43" s="92"/>
    </row>
    <row r="44" spans="1:3" ht="41.1" customHeight="1" x14ac:dyDescent="0.25">
      <c r="A44" s="42" t="s">
        <v>103</v>
      </c>
      <c r="B44" s="92"/>
      <c r="C44" s="9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91" t="s">
        <v>104</v>
      </c>
      <c r="B1" s="91"/>
      <c r="C1" s="91"/>
    </row>
    <row r="2" spans="1:3" x14ac:dyDescent="0.25">
      <c r="A2" s="20" t="s">
        <v>34</v>
      </c>
      <c r="B2" s="81" t="str">
        <f>'AUTOS NOTA 324'!B2:C2</f>
        <v xml:space="preserve">SINIESTRO   LEGIS </v>
      </c>
      <c r="C2" s="82"/>
    </row>
    <row r="3" spans="1:3" x14ac:dyDescent="0.25">
      <c r="A3" s="5" t="s">
        <v>1</v>
      </c>
      <c r="B3" s="47" t="str">
        <f>'AUTOS  NOTA 322'!B2:C2</f>
        <v>190013103003-2023-00091-00</v>
      </c>
      <c r="C3" s="47"/>
    </row>
    <row r="4" spans="1:3" x14ac:dyDescent="0.25">
      <c r="A4" s="5" t="s">
        <v>2</v>
      </c>
      <c r="B4" s="47" t="str">
        <f>'AUTOS  NOTA 322'!B3:C3</f>
        <v xml:space="preserve">JUZGADO TERCERO CIVIL DEL CIRCUITO DE POPAYÁN </v>
      </c>
      <c r="C4" s="47"/>
    </row>
    <row r="5" spans="1:3" x14ac:dyDescent="0.25">
      <c r="A5" s="5" t="s">
        <v>3</v>
      </c>
      <c r="B5" s="47" t="str">
        <f>'AUTOS  NOTA 322'!B4:C4</f>
        <v>1. Bryam Alexander Ortega C.C. No.  1.088.651.255 (conductor vehículo USC-881)
2. Hermel Yodan Ortega Merchancano C.C. No.  98.342.841 (propietario vehículo USC-881)
3. Allianz Seguros S.A. NIT  860026182 (aseguradora vehículo USC-881) 
4. Grupo BYZA S.A.S. NIT 900168467 (afiliadora vehículo USC-881)</v>
      </c>
      <c r="C5" s="47"/>
    </row>
    <row r="6" spans="1:3" ht="15" customHeight="1" x14ac:dyDescent="0.25">
      <c r="A6" s="5" t="s">
        <v>4</v>
      </c>
      <c r="B6" s="47" t="str">
        <f>'AUTOS  NOTA 322'!B5:C5</f>
        <v>1. Laura Melissa Rivera Herrera C.C. 1.061.781.028 (propietaria vehículo SHT-716)
2. Heberth Rodrigo González Alegría C.C. 76.321.119 (propietario vehículo SHT-716)
3. Andrés Rodolfo Rivera Díaz C.C. 76.316.721 (conductor vehículo SHT-716 para el día de los hechos)
4. Juan Pablo Acevedo Herrera C.C. 10.294.949 (conductor vehículo SHT-716)</v>
      </c>
      <c r="C6" s="47"/>
    </row>
    <row r="7" spans="1:3" ht="15" customHeight="1" x14ac:dyDescent="0.25">
      <c r="A7" s="5" t="s">
        <v>5</v>
      </c>
      <c r="B7" s="47" t="str">
        <f>'AUTOS  NOTA 322'!B6:C6</f>
        <v>DEMANDA DIRECTA</v>
      </c>
      <c r="C7" s="47"/>
    </row>
    <row r="8" spans="1:3" ht="15" customHeight="1" x14ac:dyDescent="0.25">
      <c r="A8" s="31" t="s">
        <v>36</v>
      </c>
      <c r="B8" s="47" t="str">
        <f>'AUTOS  NOTA 322'!B7:C8</f>
        <v>N/A 
Daños materiales</v>
      </c>
      <c r="C8" s="47"/>
    </row>
    <row r="9" spans="1:3" ht="18.95" customHeight="1" x14ac:dyDescent="0.25">
      <c r="A9" s="5" t="s">
        <v>105</v>
      </c>
      <c r="B9" s="47"/>
      <c r="C9" s="47"/>
    </row>
    <row r="10" spans="1:3" x14ac:dyDescent="0.25">
      <c r="A10" s="7" t="s">
        <v>89</v>
      </c>
      <c r="B10" s="114">
        <f>'AUTOS NOTA 324'!B20:C20</f>
        <v>0</v>
      </c>
      <c r="C10" s="114"/>
    </row>
    <row r="11" spans="1:3" x14ac:dyDescent="0.25">
      <c r="A11" s="7" t="s">
        <v>106</v>
      </c>
      <c r="B11" s="115">
        <f>'AUTOS NOTA 324'!B39:C39</f>
        <v>0</v>
      </c>
      <c r="C11" s="47"/>
    </row>
    <row r="12" spans="1:3" ht="30" x14ac:dyDescent="0.25">
      <c r="A12" s="7" t="s">
        <v>107</v>
      </c>
      <c r="B12" s="112"/>
      <c r="C12" s="113"/>
    </row>
    <row r="13" spans="1:3" ht="45" x14ac:dyDescent="0.25">
      <c r="A13" s="5" t="s">
        <v>108</v>
      </c>
      <c r="B13" s="47"/>
      <c r="C13" s="47"/>
    </row>
    <row r="14" spans="1:3" ht="45" x14ac:dyDescent="0.25">
      <c r="A14" s="5" t="s">
        <v>109</v>
      </c>
      <c r="B14" s="47"/>
      <c r="C14" s="47"/>
    </row>
    <row r="15" spans="1:3" x14ac:dyDescent="0.25">
      <c r="A15" s="5" t="s">
        <v>110</v>
      </c>
      <c r="B15" s="6"/>
      <c r="C15" s="6"/>
    </row>
    <row r="16" spans="1:3" x14ac:dyDescent="0.25">
      <c r="A16" s="7" t="s">
        <v>111</v>
      </c>
      <c r="B16" s="47"/>
      <c r="C16" s="47"/>
    </row>
    <row r="17" spans="1:3" x14ac:dyDescent="0.25">
      <c r="A17" s="6" t="s">
        <v>112</v>
      </c>
      <c r="B17" s="113"/>
      <c r="C17" s="11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5">
      <c r="A3" t="s">
        <v>128</v>
      </c>
      <c r="C3" t="s">
        <v>129</v>
      </c>
      <c r="D3" s="2" t="s">
        <v>130</v>
      </c>
      <c r="E3" s="1" t="s">
        <v>131</v>
      </c>
      <c r="F3" s="2" t="s">
        <v>85</v>
      </c>
      <c r="G3" s="4">
        <v>0.3</v>
      </c>
      <c r="H3" t="s">
        <v>132</v>
      </c>
      <c r="I3" t="s">
        <v>133</v>
      </c>
      <c r="L3" s="30" t="s">
        <v>8</v>
      </c>
      <c r="M3" t="s">
        <v>134</v>
      </c>
      <c r="N3" t="s">
        <v>124</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92</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5074D7-AEE7-4C2E-9709-DA873087EC2C}">
  <ds:schemaRefs>
    <ds:schemaRef ds:uri="55bf16b8-db60-4153-a954-9d3ee6a964fe"/>
    <ds:schemaRef ds:uri="http://www.w3.org/XML/1998/namespace"/>
    <ds:schemaRef ds:uri="39c72b90-33f0-47a8-93a0-b0e80e69708d"/>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3.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2024-05-02T20:57:08Z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