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USUARIOS\LUCIA\Desktop\xto. constructor Andalucía\Doc. Técnica\"/>
    </mc:Choice>
  </mc:AlternateContent>
  <bookViews>
    <workbookView xWindow="0" yWindow="0" windowWidth="20490" windowHeight="685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6" i="1" l="1"/>
  <c r="H5" i="1"/>
  <c r="H6" i="1"/>
  <c r="H9" i="1"/>
  <c r="H11" i="1"/>
  <c r="E26" i="1"/>
  <c r="H7" i="1"/>
  <c r="H17" i="1"/>
  <c r="G26" i="1"/>
  <c r="H15" i="1"/>
  <c r="H26" i="1"/>
</calcChain>
</file>

<file path=xl/sharedStrings.xml><?xml version="1.0" encoding="utf-8"?>
<sst xmlns="http://schemas.openxmlformats.org/spreadsheetml/2006/main" count="92" uniqueCount="44">
  <si>
    <t>Empresa constructora:</t>
  </si>
  <si>
    <t>Proyecto</t>
  </si>
  <si>
    <t>Estado</t>
  </si>
  <si>
    <t>Fecha de Inicio VENTAS</t>
  </si>
  <si>
    <t>Fecha de entrega</t>
  </si>
  <si>
    <t>Nro de Unidades Proyecto</t>
  </si>
  <si>
    <t>Ventas Totales Pesos</t>
  </si>
  <si>
    <t>Ventas a la Fecha unds</t>
  </si>
  <si>
    <t>Ventas a la Fecha en Pesos</t>
  </si>
  <si>
    <t>Avance de Obra a la Feha</t>
  </si>
  <si>
    <t>Financiado Por</t>
  </si>
  <si>
    <t>Valor credito Constructor</t>
  </si>
  <si>
    <t>Saldo</t>
  </si>
  <si>
    <t>Fideicomiso Inmobiliario (si/ no)</t>
  </si>
  <si>
    <t>Family Etapa 1</t>
  </si>
  <si>
    <t>En entregas</t>
  </si>
  <si>
    <t>Colpatria</t>
  </si>
  <si>
    <t>SI</t>
  </si>
  <si>
    <t>Muzo</t>
  </si>
  <si>
    <t>Bancolombia</t>
  </si>
  <si>
    <t>Family Etapa 2</t>
  </si>
  <si>
    <t>En construcción</t>
  </si>
  <si>
    <t>Bio26 Etapa 1</t>
  </si>
  <si>
    <t>Davivienda</t>
  </si>
  <si>
    <t>ObraQuince</t>
  </si>
  <si>
    <t>Manzanillo</t>
  </si>
  <si>
    <t>ObraDiecinueve</t>
  </si>
  <si>
    <t>ManzanaOnce</t>
  </si>
  <si>
    <t>Bio26 Etapa 2</t>
  </si>
  <si>
    <t>Sabatto Etapa 1</t>
  </si>
  <si>
    <t>Sabatto Etapa 2</t>
  </si>
  <si>
    <t>Preventas</t>
  </si>
  <si>
    <t>Álamos de Belverde</t>
  </si>
  <si>
    <t>ObraLomaVerde</t>
  </si>
  <si>
    <t>ObraAndalucía Etapa 1</t>
  </si>
  <si>
    <t>ObraAndalucía Etapa 2</t>
  </si>
  <si>
    <t>Padua Etapa 1</t>
  </si>
  <si>
    <t>Padua Etapa 2</t>
  </si>
  <si>
    <t>Padua Etapa 3</t>
  </si>
  <si>
    <t>Total</t>
  </si>
  <si>
    <t>Nogales de Belverde</t>
  </si>
  <si>
    <t>CampoGrande Etapa 1</t>
  </si>
  <si>
    <t>CampoGrande Etapa 2</t>
  </si>
  <si>
    <t>CampoGrande Etapa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</si>
</sst>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4" formatCode="_(&quot;$&quot;\ * #,##0.00_);_(&quot;$&quot;\ * \(#,##0.00\);_(&quot;$&quot;\ * &quot;-&quot;??_);_(@_)"/>
    <numFmt numFmtId="164" formatCode="_ * #,##0.00_ ;_ * \-#,##0.00_ ;_ * \-??_ ;_ @_ "/>
    <numFmt numFmtId="165" formatCode="_ * #,##0_ ;_ * \-#,##0_ ;_ * \-??_ ;_ @_ "/>
    <numFmt numFmtId="166" formatCode="_ &quot;$&quot;\ * #,##0_ ;_ &quot;$&quot;\ * \-#,##0_ ;_ &quot;$&quot;\ * &quot;-&quot;??_ ;_ @_ "/>
    <numFmt numFmtId="167" formatCode="d\-m\-yy;@"/>
    <numFmt numFmtId="168" formatCode="dd/mmm/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color rgb="FF5A5A5A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  <xf numFmtId="0" fontId="2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8">
    <xf numFmtId="0" fontId="0" fillId="0" borderId="0" xfId="0"/>
    <xf numFmtId="0" fontId="3" fillId="2" borderId="0" xfId="4" applyFont="1" applyFill="1" applyBorder="1" applyAlignment="1"/>
    <xf numFmtId="0" fontId="4" fillId="2" borderId="0" xfId="4" applyFont="1" applyFill="1" applyBorder="1" applyAlignment="1"/>
    <xf numFmtId="0" fontId="4" fillId="2" borderId="0" xfId="4" applyFont="1" applyFill="1" applyBorder="1" applyAlignment="1">
      <alignment horizontal="center"/>
    </xf>
    <xf numFmtId="0" fontId="2" fillId="2" borderId="0" xfId="4" applyFont="1" applyFill="1"/>
    <xf numFmtId="166" fontId="2" fillId="2" borderId="4" xfId="2" applyNumberFormat="1" applyFont="1" applyFill="1" applyBorder="1" applyProtection="1">
      <protection locked="0"/>
    </xf>
    <xf numFmtId="0" fontId="4" fillId="3" borderId="4" xfId="4" applyFont="1" applyFill="1" applyBorder="1" applyAlignment="1">
      <alignment horizontal="center" vertical="center" wrapText="1"/>
    </xf>
    <xf numFmtId="0" fontId="5" fillId="0" borderId="4" xfId="0" applyFont="1" applyBorder="1"/>
    <xf numFmtId="165" fontId="2" fillId="0" borderId="4" xfId="5" applyNumberFormat="1" applyFont="1" applyFill="1" applyBorder="1" applyAlignment="1" applyProtection="1">
      <protection locked="0"/>
    </xf>
    <xf numFmtId="0" fontId="2" fillId="0" borderId="4" xfId="4" applyFont="1" applyBorder="1" applyAlignment="1" applyProtection="1">
      <alignment horizontal="center"/>
      <protection locked="0"/>
    </xf>
    <xf numFmtId="41" fontId="6" fillId="0" borderId="4" xfId="1" applyFont="1" applyBorder="1"/>
    <xf numFmtId="9" fontId="2" fillId="0" borderId="4" xfId="3" applyFont="1" applyBorder="1" applyAlignment="1" applyProtection="1">
      <alignment horizontal="center"/>
      <protection locked="0"/>
    </xf>
    <xf numFmtId="0" fontId="2" fillId="0" borderId="4" xfId="4" applyFont="1" applyBorder="1" applyProtection="1">
      <protection locked="0"/>
    </xf>
    <xf numFmtId="0" fontId="0" fillId="0" borderId="4" xfId="4" applyFont="1" applyBorder="1" applyAlignment="1" applyProtection="1">
      <alignment horizontal="center"/>
      <protection locked="0"/>
    </xf>
    <xf numFmtId="0" fontId="0" fillId="0" borderId="4" xfId="0" applyBorder="1"/>
    <xf numFmtId="0" fontId="0" fillId="0" borderId="4" xfId="0" applyBorder="1" applyAlignment="1">
      <alignment horizontal="center"/>
    </xf>
    <xf numFmtId="0" fontId="4" fillId="0" borderId="4" xfId="4" applyFont="1" applyBorder="1"/>
    <xf numFmtId="165" fontId="4" fillId="0" borderId="4" xfId="5" applyNumberFormat="1" applyFont="1" applyFill="1" applyBorder="1" applyAlignment="1" applyProtection="1"/>
    <xf numFmtId="167" fontId="4" fillId="0" borderId="4" xfId="4" applyNumberFormat="1" applyFont="1" applyBorder="1"/>
    <xf numFmtId="0" fontId="4" fillId="0" borderId="4" xfId="4" applyFont="1" applyBorder="1" applyAlignment="1">
      <alignment horizontal="center"/>
    </xf>
    <xf numFmtId="166" fontId="4" fillId="0" borderId="4" xfId="2" applyNumberFormat="1" applyFont="1" applyBorder="1"/>
    <xf numFmtId="9" fontId="4" fillId="0" borderId="4" xfId="3" applyFont="1" applyBorder="1" applyAlignment="1">
      <alignment horizontal="center"/>
    </xf>
    <xf numFmtId="0" fontId="7" fillId="0" borderId="0" xfId="0" applyFont="1"/>
    <xf numFmtId="168" fontId="10" fillId="0" borderId="4" xfId="0" applyNumberFormat="1" applyFont="1" applyFill="1" applyBorder="1"/>
    <xf numFmtId="168" fontId="10" fillId="0" borderId="4" xfId="0" applyNumberFormat="1" applyFont="1" applyBorder="1"/>
    <xf numFmtId="0" fontId="3" fillId="2" borderId="1" xfId="4" applyFont="1" applyFill="1" applyBorder="1" applyAlignment="1" applyProtection="1">
      <alignment horizontal="center"/>
      <protection locked="0"/>
    </xf>
    <xf numFmtId="0" fontId="3" fillId="2" borderId="2" xfId="4" applyFont="1" applyFill="1" applyBorder="1" applyAlignment="1" applyProtection="1">
      <alignment horizontal="center"/>
      <protection locked="0"/>
    </xf>
    <xf numFmtId="0" fontId="3" fillId="2" borderId="3" xfId="4" applyFont="1" applyFill="1" applyBorder="1" applyAlignment="1" applyProtection="1">
      <alignment horizontal="center"/>
      <protection locked="0"/>
    </xf>
  </cellXfs>
  <cellStyles count="11">
    <cellStyle name="Hipervínculo" xfId="7" builtinId="8" hidden="1"/>
    <cellStyle name="Hipervínculo" xfId="9" builtinId="8" hidden="1"/>
    <cellStyle name="Hipervínculo visitado" xfId="8" builtinId="9" hidden="1"/>
    <cellStyle name="Hipervínculo visitado" xfId="10" builtinId="9" hidden="1"/>
    <cellStyle name="Millares [0]" xfId="1" builtinId="6"/>
    <cellStyle name="Millares_informacion proyectos Bogotá" xfId="5"/>
    <cellStyle name="Moneda" xfId="2" builtinId="4"/>
    <cellStyle name="Normal" xfId="0" builtinId="0"/>
    <cellStyle name="Normal 10" xfId="6"/>
    <cellStyle name="Normal_informacion proyectos Bogotá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H26" sqref="H26"/>
    </sheetView>
  </sheetViews>
  <sheetFormatPr baseColWidth="10" defaultRowHeight="15" x14ac:dyDescent="0.25"/>
  <cols>
    <col min="1" max="1" width="26.85546875" bestFit="1" customWidth="1"/>
    <col min="2" max="2" width="15.7109375" customWidth="1"/>
    <col min="4" max="4" width="14.42578125" customWidth="1"/>
    <col min="6" max="6" width="18.140625" customWidth="1"/>
    <col min="8" max="8" width="19.28515625" customWidth="1"/>
    <col min="11" max="11" width="18.85546875" customWidth="1"/>
    <col min="12" max="12" width="19.42578125" customWidth="1"/>
  </cols>
  <sheetData>
    <row r="1" spans="1:13" ht="15.75" x14ac:dyDescent="0.25">
      <c r="A1" s="1" t="s">
        <v>0</v>
      </c>
      <c r="B1" s="25"/>
      <c r="C1" s="26"/>
      <c r="D1" s="26"/>
      <c r="E1" s="27"/>
      <c r="F1" s="2"/>
      <c r="G1" s="3"/>
      <c r="H1" s="2"/>
      <c r="I1" s="2"/>
      <c r="J1" s="2"/>
      <c r="K1" s="2"/>
      <c r="L1" s="2"/>
      <c r="M1" s="4"/>
    </row>
    <row r="2" spans="1:13" x14ac:dyDescent="0.25">
      <c r="A2" s="2"/>
      <c r="B2" s="2"/>
      <c r="C2" s="2"/>
      <c r="D2" s="2"/>
      <c r="E2" s="3"/>
      <c r="F2" s="2"/>
      <c r="G2" s="3"/>
      <c r="H2" s="2"/>
      <c r="I2" s="2"/>
      <c r="J2" s="2"/>
      <c r="K2" s="2"/>
      <c r="L2" s="2"/>
      <c r="M2" s="4"/>
    </row>
    <row r="3" spans="1:13" ht="5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</row>
    <row r="4" spans="1:13" x14ac:dyDescent="0.25">
      <c r="A4" s="7" t="s">
        <v>14</v>
      </c>
      <c r="B4" s="8" t="s">
        <v>15</v>
      </c>
      <c r="C4" s="23">
        <v>41334</v>
      </c>
      <c r="D4" s="23">
        <v>42262</v>
      </c>
      <c r="E4" s="9">
        <v>213</v>
      </c>
      <c r="F4" s="10">
        <v>22332422063.000004</v>
      </c>
      <c r="G4" s="9">
        <v>213</v>
      </c>
      <c r="H4" s="5">
        <v>22332422063.000004</v>
      </c>
      <c r="I4" s="11">
        <v>0.97</v>
      </c>
      <c r="J4" s="12" t="s">
        <v>16</v>
      </c>
      <c r="K4" s="5">
        <v>8552000000</v>
      </c>
      <c r="L4" s="5">
        <v>7030622634</v>
      </c>
      <c r="M4" s="9" t="s">
        <v>17</v>
      </c>
    </row>
    <row r="5" spans="1:13" x14ac:dyDescent="0.25">
      <c r="A5" s="7" t="s">
        <v>18</v>
      </c>
      <c r="B5" s="8" t="s">
        <v>15</v>
      </c>
      <c r="C5" s="23">
        <v>41480</v>
      </c>
      <c r="D5" s="23">
        <v>42272</v>
      </c>
      <c r="E5" s="9">
        <v>44</v>
      </c>
      <c r="F5" s="10">
        <v>13278801209.015831</v>
      </c>
      <c r="G5" s="9">
        <v>40</v>
      </c>
      <c r="H5" s="5">
        <f>G5*F5/E5</f>
        <v>12071637462.741665</v>
      </c>
      <c r="I5" s="11">
        <v>0.9</v>
      </c>
      <c r="J5" s="12" t="s">
        <v>19</v>
      </c>
      <c r="K5" s="5">
        <v>5500000000</v>
      </c>
      <c r="L5" s="5">
        <v>5177195198</v>
      </c>
      <c r="M5" s="9" t="s">
        <v>17</v>
      </c>
    </row>
    <row r="6" spans="1:13" x14ac:dyDescent="0.25">
      <c r="A6" s="7" t="s">
        <v>20</v>
      </c>
      <c r="B6" s="8" t="s">
        <v>21</v>
      </c>
      <c r="C6" s="23">
        <v>41835</v>
      </c>
      <c r="D6" s="23">
        <v>42338</v>
      </c>
      <c r="E6" s="9">
        <v>102</v>
      </c>
      <c r="F6" s="10">
        <v>13753686296.000006</v>
      </c>
      <c r="G6" s="9">
        <v>90</v>
      </c>
      <c r="H6" s="5">
        <f>G6*F6/E6</f>
        <v>12135605555.294123</v>
      </c>
      <c r="I6" s="11">
        <v>0.55000000000000004</v>
      </c>
      <c r="J6" s="12" t="s">
        <v>16</v>
      </c>
      <c r="K6" s="5">
        <v>5928000000</v>
      </c>
      <c r="L6" s="5">
        <v>5357300000</v>
      </c>
      <c r="M6" s="9" t="s">
        <v>17</v>
      </c>
    </row>
    <row r="7" spans="1:13" x14ac:dyDescent="0.25">
      <c r="A7" s="7" t="s">
        <v>22</v>
      </c>
      <c r="B7" s="8" t="s">
        <v>21</v>
      </c>
      <c r="C7" s="23">
        <v>41699</v>
      </c>
      <c r="D7" s="23">
        <v>42521</v>
      </c>
      <c r="E7" s="9">
        <v>128</v>
      </c>
      <c r="F7" s="10">
        <v>43576769069.999977</v>
      </c>
      <c r="G7" s="9">
        <v>112</v>
      </c>
      <c r="H7" s="5">
        <f>27587786761+90273058208</f>
        <v>117860844969</v>
      </c>
      <c r="I7" s="11">
        <v>0.3</v>
      </c>
      <c r="J7" s="12" t="s">
        <v>23</v>
      </c>
      <c r="K7" s="5">
        <v>16621000000</v>
      </c>
      <c r="L7" s="5">
        <v>10638301000</v>
      </c>
      <c r="M7" s="9" t="s">
        <v>17</v>
      </c>
    </row>
    <row r="8" spans="1:13" x14ac:dyDescent="0.25">
      <c r="A8" s="7" t="s">
        <v>24</v>
      </c>
      <c r="B8" s="8" t="s">
        <v>21</v>
      </c>
      <c r="C8" s="23">
        <v>41733</v>
      </c>
      <c r="D8" s="23">
        <v>42361</v>
      </c>
      <c r="E8" s="9">
        <v>29</v>
      </c>
      <c r="F8" s="10">
        <v>13300000000</v>
      </c>
      <c r="G8" s="9">
        <v>28</v>
      </c>
      <c r="H8" s="5">
        <v>12515557488</v>
      </c>
      <c r="I8" s="11">
        <v>0.77</v>
      </c>
      <c r="J8" s="12" t="s">
        <v>23</v>
      </c>
      <c r="K8" s="5">
        <v>5645000000</v>
      </c>
      <c r="L8" s="5">
        <v>4792722503</v>
      </c>
      <c r="M8" s="9" t="s">
        <v>17</v>
      </c>
    </row>
    <row r="9" spans="1:13" x14ac:dyDescent="0.25">
      <c r="A9" s="7" t="s">
        <v>25</v>
      </c>
      <c r="B9" s="8" t="s">
        <v>21</v>
      </c>
      <c r="C9" s="23">
        <v>41644</v>
      </c>
      <c r="D9" s="23">
        <v>42767</v>
      </c>
      <c r="E9" s="13">
        <v>756</v>
      </c>
      <c r="F9" s="10">
        <v>34416800570.879997</v>
      </c>
      <c r="G9" s="9">
        <v>553</v>
      </c>
      <c r="H9" s="5">
        <f>G9*F9/E9</f>
        <v>25175252269.439995</v>
      </c>
      <c r="I9" s="11">
        <v>0.43</v>
      </c>
      <c r="J9" s="12" t="s">
        <v>19</v>
      </c>
      <c r="K9" s="5">
        <v>17506250000</v>
      </c>
      <c r="L9" s="5">
        <v>9230650000</v>
      </c>
      <c r="M9" s="9" t="s">
        <v>17</v>
      </c>
    </row>
    <row r="10" spans="1:13" x14ac:dyDescent="0.25">
      <c r="A10" s="7" t="s">
        <v>26</v>
      </c>
      <c r="B10" s="8" t="s">
        <v>21</v>
      </c>
      <c r="C10" s="23">
        <v>42009</v>
      </c>
      <c r="D10" s="23">
        <v>42400</v>
      </c>
      <c r="E10" s="9">
        <v>35</v>
      </c>
      <c r="F10" s="10">
        <v>19210000000</v>
      </c>
      <c r="G10" s="9">
        <v>33</v>
      </c>
      <c r="H10" s="5">
        <v>19409625735</v>
      </c>
      <c r="I10" s="11">
        <v>0.17499999999999999</v>
      </c>
      <c r="J10" s="12" t="s">
        <v>19</v>
      </c>
      <c r="K10" s="5">
        <v>9290000000</v>
      </c>
      <c r="L10" s="5">
        <v>9290000000</v>
      </c>
      <c r="M10" s="9" t="s">
        <v>17</v>
      </c>
    </row>
    <row r="11" spans="1:13" x14ac:dyDescent="0.25">
      <c r="A11" s="7" t="s">
        <v>27</v>
      </c>
      <c r="B11" s="8" t="s">
        <v>21</v>
      </c>
      <c r="C11" s="23">
        <v>41953</v>
      </c>
      <c r="D11" s="23">
        <v>42601</v>
      </c>
      <c r="E11" s="9">
        <v>262</v>
      </c>
      <c r="F11" s="10">
        <v>49316459737.78096</v>
      </c>
      <c r="G11" s="9">
        <v>170</v>
      </c>
      <c r="H11" s="5">
        <f>G11*F11/E11</f>
        <v>31999229600.850243</v>
      </c>
      <c r="I11" s="11">
        <v>0.106</v>
      </c>
      <c r="J11" s="12" t="s">
        <v>19</v>
      </c>
      <c r="K11" s="5">
        <v>15500000000</v>
      </c>
      <c r="L11" s="5">
        <v>3476625522</v>
      </c>
      <c r="M11" s="9" t="s">
        <v>17</v>
      </c>
    </row>
    <row r="12" spans="1:13" x14ac:dyDescent="0.25">
      <c r="A12" s="7" t="s">
        <v>28</v>
      </c>
      <c r="B12" s="8" t="s">
        <v>21</v>
      </c>
      <c r="C12" s="23">
        <v>42278</v>
      </c>
      <c r="D12" s="23">
        <v>43009</v>
      </c>
      <c r="E12" s="9">
        <v>27</v>
      </c>
      <c r="F12" s="10">
        <v>37150000000.000008</v>
      </c>
      <c r="G12" s="9">
        <v>22</v>
      </c>
      <c r="H12" s="5">
        <v>33384019066</v>
      </c>
      <c r="I12" s="11">
        <v>0.02</v>
      </c>
      <c r="J12" s="12" t="s">
        <v>23</v>
      </c>
      <c r="K12" s="5">
        <v>18885000000</v>
      </c>
      <c r="L12" s="5">
        <v>0</v>
      </c>
      <c r="M12" s="9" t="s">
        <v>17</v>
      </c>
    </row>
    <row r="13" spans="1:13" x14ac:dyDescent="0.25">
      <c r="A13" s="7" t="s">
        <v>29</v>
      </c>
      <c r="B13" s="8" t="s">
        <v>21</v>
      </c>
      <c r="C13" s="23">
        <v>42217</v>
      </c>
      <c r="D13" s="23">
        <v>42461</v>
      </c>
      <c r="E13" s="9">
        <v>176</v>
      </c>
      <c r="F13" s="10">
        <v>32939126172.371609</v>
      </c>
      <c r="G13" s="9">
        <v>142</v>
      </c>
      <c r="H13" s="5">
        <v>26533351716</v>
      </c>
      <c r="I13" s="11">
        <v>0.01</v>
      </c>
      <c r="J13" s="12" t="s">
        <v>16</v>
      </c>
      <c r="K13" s="5">
        <v>16703000000</v>
      </c>
      <c r="L13" s="5">
        <v>0</v>
      </c>
      <c r="M13" s="9" t="s">
        <v>17</v>
      </c>
    </row>
    <row r="14" spans="1:13" x14ac:dyDescent="0.25">
      <c r="A14" s="7" t="s">
        <v>30</v>
      </c>
      <c r="B14" s="8" t="s">
        <v>31</v>
      </c>
      <c r="C14" s="23">
        <v>42370</v>
      </c>
      <c r="D14" s="23">
        <v>43040</v>
      </c>
      <c r="E14" s="9">
        <v>88</v>
      </c>
      <c r="F14" s="10">
        <v>18804114661.310352</v>
      </c>
      <c r="G14" s="9">
        <v>0</v>
      </c>
      <c r="H14" s="5">
        <v>0</v>
      </c>
      <c r="I14" s="11">
        <v>0</v>
      </c>
      <c r="J14" s="12" t="s">
        <v>16</v>
      </c>
      <c r="K14" s="5"/>
      <c r="L14" s="5">
        <v>0</v>
      </c>
      <c r="M14" s="9" t="s">
        <v>17</v>
      </c>
    </row>
    <row r="15" spans="1:13" x14ac:dyDescent="0.25">
      <c r="A15" s="7" t="s">
        <v>32</v>
      </c>
      <c r="B15" s="8" t="s">
        <v>31</v>
      </c>
      <c r="C15" s="23">
        <v>42309</v>
      </c>
      <c r="D15" s="23">
        <v>43008</v>
      </c>
      <c r="E15" s="9">
        <v>652</v>
      </c>
      <c r="F15" s="10">
        <v>56801680462.575211</v>
      </c>
      <c r="G15" s="9">
        <v>457</v>
      </c>
      <c r="H15" s="5">
        <f>16159128898+16435934061+10175844424</f>
        <v>42770907383</v>
      </c>
      <c r="I15" s="11">
        <v>0</v>
      </c>
      <c r="J15" s="12"/>
      <c r="K15" s="5"/>
      <c r="L15" s="5">
        <v>0</v>
      </c>
      <c r="M15" s="9" t="s">
        <v>17</v>
      </c>
    </row>
    <row r="16" spans="1:13" x14ac:dyDescent="0.25">
      <c r="A16" s="7" t="s">
        <v>33</v>
      </c>
      <c r="B16" s="8" t="s">
        <v>31</v>
      </c>
      <c r="C16" s="24">
        <v>42384</v>
      </c>
      <c r="D16" s="24">
        <v>42979</v>
      </c>
      <c r="E16" s="9">
        <v>56</v>
      </c>
      <c r="F16" s="10">
        <v>18011699999.999996</v>
      </c>
      <c r="G16" s="9">
        <v>41</v>
      </c>
      <c r="H16" s="5">
        <v>9728697325</v>
      </c>
      <c r="I16" s="11">
        <v>0</v>
      </c>
      <c r="J16" s="12"/>
      <c r="K16" s="5"/>
      <c r="L16" s="5">
        <v>0</v>
      </c>
      <c r="M16" s="9" t="s">
        <v>17</v>
      </c>
    </row>
    <row r="17" spans="1:13" x14ac:dyDescent="0.25">
      <c r="A17" s="7" t="s">
        <v>34</v>
      </c>
      <c r="B17" s="8" t="s">
        <v>31</v>
      </c>
      <c r="C17" s="24">
        <v>42552</v>
      </c>
      <c r="D17" s="24">
        <v>43282</v>
      </c>
      <c r="E17" s="9">
        <v>333</v>
      </c>
      <c r="F17" s="10">
        <v>32322518568.505791</v>
      </c>
      <c r="G17" s="9">
        <v>253</v>
      </c>
      <c r="H17" s="5">
        <f>G17*F17/E17</f>
        <v>24557348942.438332</v>
      </c>
      <c r="I17" s="11">
        <v>0</v>
      </c>
      <c r="J17" s="12"/>
      <c r="K17" s="5"/>
      <c r="L17" s="5">
        <v>0</v>
      </c>
      <c r="M17" s="9" t="s">
        <v>17</v>
      </c>
    </row>
    <row r="18" spans="1:13" x14ac:dyDescent="0.25">
      <c r="A18" s="7" t="s">
        <v>35</v>
      </c>
      <c r="B18" s="8" t="s">
        <v>31</v>
      </c>
      <c r="C18" s="24">
        <v>42795</v>
      </c>
      <c r="D18" s="24">
        <v>43525</v>
      </c>
      <c r="E18" s="9">
        <v>300</v>
      </c>
      <c r="F18" s="10">
        <v>31447777054.976639</v>
      </c>
      <c r="G18" s="9">
        <v>0</v>
      </c>
      <c r="H18" s="5">
        <v>0</v>
      </c>
      <c r="I18" s="11">
        <v>0</v>
      </c>
      <c r="J18" s="12"/>
      <c r="K18" s="5"/>
      <c r="L18" s="5">
        <v>0</v>
      </c>
      <c r="M18" s="9" t="s">
        <v>17</v>
      </c>
    </row>
    <row r="19" spans="1:13" x14ac:dyDescent="0.25">
      <c r="A19" s="7" t="s">
        <v>36</v>
      </c>
      <c r="B19" s="8" t="s">
        <v>21</v>
      </c>
      <c r="C19" s="23">
        <v>42353</v>
      </c>
      <c r="D19" s="23">
        <v>42781</v>
      </c>
      <c r="E19" s="9">
        <v>80</v>
      </c>
      <c r="F19" s="10">
        <v>6000000000</v>
      </c>
      <c r="G19" s="9">
        <v>71</v>
      </c>
      <c r="H19" s="5">
        <v>5134820000</v>
      </c>
      <c r="I19" s="11">
        <v>0</v>
      </c>
      <c r="J19" s="12"/>
      <c r="K19" s="5"/>
      <c r="L19" s="5">
        <v>0</v>
      </c>
      <c r="M19" s="9" t="s">
        <v>17</v>
      </c>
    </row>
    <row r="20" spans="1:13" x14ac:dyDescent="0.25">
      <c r="A20" s="7" t="s">
        <v>37</v>
      </c>
      <c r="B20" s="8" t="s">
        <v>31</v>
      </c>
      <c r="C20" s="23">
        <v>42597</v>
      </c>
      <c r="D20" s="23">
        <v>43054</v>
      </c>
      <c r="E20" s="9">
        <v>80</v>
      </c>
      <c r="F20" s="10">
        <v>6400000000</v>
      </c>
      <c r="G20" s="9">
        <v>0</v>
      </c>
      <c r="H20" s="5">
        <v>0</v>
      </c>
      <c r="I20" s="11">
        <v>0</v>
      </c>
      <c r="J20" s="12"/>
      <c r="K20" s="5"/>
      <c r="L20" s="5">
        <v>0</v>
      </c>
      <c r="M20" s="9" t="s">
        <v>17</v>
      </c>
    </row>
    <row r="21" spans="1:13" x14ac:dyDescent="0.25">
      <c r="A21" s="7" t="s">
        <v>38</v>
      </c>
      <c r="B21" s="8" t="s">
        <v>31</v>
      </c>
      <c r="C21" s="23">
        <v>42689</v>
      </c>
      <c r="D21" s="23">
        <v>43146</v>
      </c>
      <c r="E21" s="9">
        <v>80</v>
      </c>
      <c r="F21" s="10">
        <v>6900000000</v>
      </c>
      <c r="G21" s="9">
        <v>0</v>
      </c>
      <c r="H21" s="5">
        <v>0</v>
      </c>
      <c r="I21" s="11">
        <v>0</v>
      </c>
      <c r="J21" s="12"/>
      <c r="K21" s="5"/>
      <c r="L21" s="5">
        <v>0</v>
      </c>
      <c r="M21" s="9" t="s">
        <v>17</v>
      </c>
    </row>
    <row r="22" spans="1:13" x14ac:dyDescent="0.25">
      <c r="A22" s="7" t="s">
        <v>40</v>
      </c>
      <c r="B22" s="8" t="s">
        <v>31</v>
      </c>
      <c r="C22" s="23">
        <v>42689</v>
      </c>
      <c r="D22" s="23">
        <v>43419</v>
      </c>
      <c r="E22" s="9">
        <v>758</v>
      </c>
      <c r="F22" s="10">
        <v>63770295623.48243</v>
      </c>
      <c r="G22" s="9">
        <v>0</v>
      </c>
      <c r="H22" s="5">
        <v>0</v>
      </c>
      <c r="I22" s="11">
        <v>0</v>
      </c>
      <c r="J22" s="12"/>
      <c r="K22" s="5"/>
      <c r="L22" s="5">
        <v>0</v>
      </c>
      <c r="M22" s="9" t="s">
        <v>17</v>
      </c>
    </row>
    <row r="23" spans="1:13" x14ac:dyDescent="0.25">
      <c r="A23" s="7" t="s">
        <v>41</v>
      </c>
      <c r="B23" s="8" t="s">
        <v>31</v>
      </c>
      <c r="C23" s="23">
        <v>42795</v>
      </c>
      <c r="D23" s="23">
        <v>43160</v>
      </c>
      <c r="E23" s="9">
        <v>252</v>
      </c>
      <c r="F23" s="10">
        <v>21170219009.757099</v>
      </c>
      <c r="G23" s="9">
        <v>0</v>
      </c>
      <c r="H23" s="5">
        <v>0</v>
      </c>
      <c r="I23" s="11">
        <v>0</v>
      </c>
      <c r="J23" s="12"/>
      <c r="K23" s="5"/>
      <c r="L23" s="5">
        <v>0</v>
      </c>
      <c r="M23" s="9" t="s">
        <v>17</v>
      </c>
    </row>
    <row r="24" spans="1:13" x14ac:dyDescent="0.25">
      <c r="A24" s="7" t="s">
        <v>42</v>
      </c>
      <c r="B24" s="8" t="s">
        <v>31</v>
      </c>
      <c r="C24" s="23">
        <v>43160</v>
      </c>
      <c r="D24" s="23">
        <v>43525</v>
      </c>
      <c r="E24" s="9">
        <v>252</v>
      </c>
      <c r="F24" s="10">
        <v>21170219009.757099</v>
      </c>
      <c r="G24" s="9">
        <v>0</v>
      </c>
      <c r="H24" s="5">
        <v>0</v>
      </c>
      <c r="I24" s="11">
        <v>0</v>
      </c>
      <c r="J24" s="12"/>
      <c r="K24" s="5"/>
      <c r="L24" s="5">
        <v>0</v>
      </c>
      <c r="M24" s="9" t="s">
        <v>17</v>
      </c>
    </row>
    <row r="25" spans="1:13" x14ac:dyDescent="0.25">
      <c r="A25" s="7" t="s">
        <v>43</v>
      </c>
      <c r="B25" s="14" t="s">
        <v>31</v>
      </c>
      <c r="C25" s="23">
        <v>43525</v>
      </c>
      <c r="D25" s="23">
        <v>43891</v>
      </c>
      <c r="E25" s="15">
        <v>252</v>
      </c>
      <c r="F25" s="10">
        <v>21170219009.757099</v>
      </c>
      <c r="G25" s="15">
        <v>0</v>
      </c>
      <c r="H25" s="5">
        <v>0</v>
      </c>
      <c r="I25" s="11">
        <v>0</v>
      </c>
      <c r="J25" s="14"/>
      <c r="K25" s="14"/>
      <c r="L25" s="5">
        <v>0</v>
      </c>
      <c r="M25" s="9" t="s">
        <v>17</v>
      </c>
    </row>
    <row r="26" spans="1:13" s="22" customFormat="1" x14ac:dyDescent="0.25">
      <c r="A26" s="16" t="s">
        <v>39</v>
      </c>
      <c r="B26" s="17"/>
      <c r="C26" s="18"/>
      <c r="D26" s="18"/>
      <c r="E26" s="19">
        <f>SUM(E4:E25)</f>
        <v>4955</v>
      </c>
      <c r="F26" s="20">
        <f>SUM(F4:F25)</f>
        <v>583242808519.17004</v>
      </c>
      <c r="G26" s="19">
        <f>SUM(G4:G25)</f>
        <v>2225</v>
      </c>
      <c r="H26" s="20">
        <f>SUM(H4:H25)</f>
        <v>395609319575.7644</v>
      </c>
      <c r="I26" s="21"/>
      <c r="J26" s="16"/>
      <c r="K26" s="20"/>
      <c r="L26" s="20"/>
      <c r="M26" s="16"/>
    </row>
  </sheetData>
  <mergeCells count="1">
    <mergeCell ref="B1:E1"/>
  </mergeCells>
  <dataValidations disablePrompts="1" count="4">
    <dataValidation type="list" allowBlank="1" showInputMessage="1" showErrorMessage="1" sqref="M4:M25">
      <formula1>$A$73:$A$75</formula1>
    </dataValidation>
    <dataValidation type="list" allowBlank="1" showInputMessage="1" showErrorMessage="1" sqref="B4:B24">
      <formula1>$B$36:$F$36</formula1>
    </dataValidation>
    <dataValidation type="date" allowBlank="1" showInputMessage="1" showErrorMessage="1" errorTitle="Error en la fecha" error="Ingrese solo una fecha con el sigueinte formato aaaa/mm/dd" promptTitle="Fecha finalizacion del proyecto" prompt="Esta fecha corresponde a la finalizacion total del proyecto " sqref="D26">
      <formula1>B113</formula1>
      <formula2>B114</formula2>
    </dataValidation>
    <dataValidation type="date" allowBlank="1" showInputMessage="1" showErrorMessage="1" errorTitle="Fecha invalida" error="Ingrese solo una fecha con el sigueinte formato aaaa/mm/dd_x000a_" promptTitle="Fecha inicio del proyecto" prompt="Esta fecha corresponde al periodo en el cual el proyecto inicio preventas" sqref="C26">
      <formula1>A113</formula1>
      <formula2>A114</formula2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LUCIA</cp:lastModifiedBy>
  <dcterms:created xsi:type="dcterms:W3CDTF">2015-11-24T19:06:11Z</dcterms:created>
  <dcterms:modified xsi:type="dcterms:W3CDTF">2015-11-25T19:55:00Z</dcterms:modified>
</cp:coreProperties>
</file>