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0" documentId="8_{37AD523F-F6AA-448B-A377-3FB3D42915F9}" xr6:coauthVersionLast="47" xr6:coauthVersionMax="47" xr10:uidLastSave="{00000000-0000-0000-0000-000000000000}"/>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<sst xmlns="http://schemas.openxmlformats.org/spreadsheetml/2006/main" count="197" uniqueCount="156">
  <si>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</si>
  <si>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</si>
  <si>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76001310501420230052200</t>
  </si>
  <si>
    <t>Juzgado</t>
  </si>
  <si>
    <t>JUZGADO CATORCE (014) LABORAL CIRCUITO CALI</t>
  </si>
  <si>
    <t>Demandado</t>
  </si>
  <si>
    <t>COLFONDOS Y OTRO</t>
  </si>
  <si>
    <t xml:space="preserve">Demandante </t>
  </si>
  <si>
    <t>FLORALBA DIAZ LEMUZ. C.C: 39.612.514</t>
  </si>
  <si>
    <t>Tipo de vinculacion compañía</t>
  </si>
  <si>
    <t>LLAMADA EN GARANTIA</t>
  </si>
  <si>
    <t>Nombre de lesionado o muerto (s)</t>
  </si>
  <si>
    <t>N/A</t>
  </si>
  <si>
    <t>Fecha de los hechos</t>
  </si>
  <si>
    <t>01/05/1999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</si>
  <si>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</si>
  <si>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</si>
  <si>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</si>
  <si>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</si>
  <si>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</si>
  <si>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FLORALBA DIAZ LEMUZ, IDENTIFICADA CON LA C.C: 39.612.514, NACIÓ EL 14/08/1961, INICIÓ SUS COTIZACIONES PARA LOS RIESGOS DE IVM ANTE EL ISS DE MANERA INTERRUMPIDA Y PARA DIFERENTES EMPLEADORES, A PARTIR DE MAYO DE 1981, LOGRANDO ACUMULAR EN DICHO FONDO UN TOTAL DE 900.57 SEMANAS COTIZADAS, Y ACTUALMENTE REPORTA MAS DE 1900, SEMANAS COTIZADAS AL SISTEMA, LA SEÑORA FLORALBA DIAZ LEMUS FUE TRASLADADA RPM, AL RAIS ADMINISTRADO POR COLFONDOS S.A. EL TRASLADO NO SE SURTIÓ EN DEBIDA FORMA, PUES LA SEÑORA FLORALBA DIAZ LEMUS, NO RECIBIÓ POR PARTE DE LAS ADMINISTRADORAS DE FONDOS DE PENSIONES, LA INFORMACIÓN QUE DEBE PROVEERSE AL MOMENTO DE SER AFILIADO O TRASLADADO DE RÉGIMEN PENSIONAL, NO TUVO NINGUNA ASESORÍA POR PARTE DE COLFONDOS S.A. ASÍ COMO TAMPOCO RECIBIÓ LOS CÁLCULOS O PROYECCIONES RESPECTO A SU FUTURO PENSIONAL. SEGÚN DOCUMENTO EXPEDIDO POR, COLFONDOS S.A. DE FECHA 24/07/2023, A LA SEÑORA FLORALBA DIAZ LEMUS SE LE RECONOCIÓ LA PENSIÓN DE VEJEZ EN GARANTÍA DE PENSIÓN MÍNIMA A, A PARTIR DEL 01/04/2020, NO OBSTANTE, REALIZANDO LOS CÁLCULOS DE RIGOR, SE OBTIENE QUE LA DEMANDANTE TENDRÍA UNA MESADA PENSIONAL MÁS ALTA EN COLPENSIONES DE LA QUE VIENE PERCIBIENDO EN EL FONDO PRIVADO. EL 18/08/2023 PRESENTÓ SOLICITUD DE TRASLADO ANTE COLFONDOS S.A., SIN QUE A LA FECHA DE RADICACIÓN DE LA DEMANDA, RECIBIERA RESPUESTA. EL 15/09/2023, PRESENTÓ PETICIÓN ANTE COLPENSIONES SOLICITANDO LA NULIDAD DEL TRASLADO EFECTUADO Y LA RELIQUIDACIÓN PENSIONAL, RECIBIENDO RESPUESTA NEGATIVA SOBRE ESTO.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</si>
  <si>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</si>
  <si>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</si>
  <si>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</si>
  <si>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</si>
  <si>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</si>
  <si>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</si>
  <si>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</si>
  <si>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</si>
  <si>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</si>
  <si>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</si>
  <si>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</si>
  <si>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</si>
  <si>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</si>
  <si>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</si>
  <si>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</si>
  <si>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14/05/2024</t>
  </si>
  <si>
    <t>Fecha de notificación</t>
  </si>
  <si>
    <t>08/05/2024 (NOTIFICACIÓN PERSONAL)</t>
  </si>
  <si>
    <t xml:space="preserve">Fecha de contestacion </t>
  </si>
  <si>
    <t>23/05/2024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</si>
  <si>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</si>
  <si>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</si>
  <si>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</si>
  <si>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</si>
  <si>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</si>
  <si>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</si>
  <si>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</si>
  <si>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</si>
  <si>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</si>
  <si>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</si>
  <si>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</si>
  <si>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</si>
  <si>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</si>
  <si>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</si>
  <si>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</si>
  <si>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</si>
  <si>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</si>
  <si>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</si>
  <si>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</si>
  <si>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</si>
  <si>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</si>
  <si>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</si>
  <si>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</si>
  <si>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</si>
  <si>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</si>
  <si>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</si>
  <si>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</si>
  <si>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</si>
  <si>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</si>
  <si>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</si>
  <si>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</si>
  <si>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</si>
  <si>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</si>
  <si>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</si>
  <si>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</si>
  <si>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</si>
  <si>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</si>
  <si>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</si>
  <si>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</si>
  <si>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</si>
  <si>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</si>
  <si>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</si>
  <si>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</si>
  <si>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</si>
  <si>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</si>
  <si>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</si>
  <si>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AJR2258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</si>
  <si>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</si>
  <si>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</si>
  <si>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</si>
  <si>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</si>
  <si>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</si>
  <si>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</si>
  <si>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01/05/1999 hasta la fecha (ii) La demandante se encuentra pensionada en el RAIS desde el 01/04/2020. (iii)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(iv) Las consecuencias de la indemnización de perjuicios por falta al deber de información que se pretende en la demanda son frente a la afiliación al RAIS efectuado por la demandante y no frente al seguro previsional de invalidez y sobrevivientes, por lo cual quienes deben responder son las adminstradoras de fondos de pensiones, de acuerdo a lo establecido por la CSJ en sentencia SL373/ 2021.(v) No hay lugar a que proceda la declaración de la ineficacia de traslado de la demandante en atención a que al adquirir la calidad de pensionada, no es posible devolver las cosas a su estado anterio. (vi)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</si>
  <si>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</si>
  <si>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</si>
  <si>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</si>
  <si>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</si>
  <si>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</si>
  <si>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</si>
  <si>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</si>
  <si>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</si>
  <si>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</si>
  <si>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</si>
  <si>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LA INDEMNIZACIÓN PLENA DE PERJUICIOS ESTÁ A CARGO ÚNICA Y EXCLUSIVAMENTE DE LAS AFP QUE INCUMPLIERON EL DEBER DE INFORMACIÓN, DE CONFORMIDAD CON LO PRECEPTUADO POR LA CORTE SUPREMA DE JUSTICIA – SALA DE CASACIÓN LABORAL. 
3) PRESCRIPCION DE LA ACCIÓN PARA SOLICITAR EL RECONOCIMIENTO Y PAGO DE PERJUICIOS A CARGO DE LOS FONDOS DE PENSIONES                              4) IMPROCEDENCIA DE LA DECLARATORIA DE INEFICACIA DE LA AFILIACION CUANDO LA DEMANDANTE YA OSTENTA LA CALIDAD DE PENSIONADA EN EL RAIS.                                                                                                                                                                                                                                                                                 
5)AFILIACIÓN LIBRE Y ESPONTÁNEA DE LA SEÑORA FLORALBA DIAZ LEMUS AL RÉGIMEN DE AHORRO INDIVIDIAL CON SOLIDARIDAD.                                                                                                                                                                                                                  6)ERROR DE DERECHO NO VICIA EL CONSENTIMIENTO.                                                                                                                                                                                                                                                                             7)INEXISTENCIA DE LA OBLIGACIÓN DE DEVOLVER EL SEGURO PREVISIONAL CUANDO SE DECLARA LA NULIDAD Y/O INEFICACIA DE LA AFILIACIÓN POR FALTA DE CAUSA Y PORQUE AFECTA DERECHOS DE TERCEROS DE BUENA FE.
8) PRESCRIPCION.
9) BUENA FE.
10)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</si>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</sst>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t="s">
        <v>36</v>
      </c>
      <c r="C27" s="48"/>
    </row>
    <row r="28" spans="1:3">
      <c r="A28" s="5" t="s">
        <v>37</v>
      </c>
      <c r="B28" s="45" t="s">
        <v>38</v>
      </c>
      <c r="C28" s="45"/>
    </row>
    <row r="29" spans="1:3">
      <c r="A29" s="5" t="s">
        <v>39</v>
      </c>
      <c r="B29" s="45" t="s">
        <v>40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41</v>
      </c>
      <c r="B1" s="54"/>
      <c r="C1" s="54"/>
    </row>
    <row r="2" spans="1:3">
      <c r="A2" s="13" t="s">
        <v>42</v>
      </c>
      <c r="B2" s="55" t="s">
        <v>43</v>
      </c>
      <c r="C2" s="56"/>
    </row>
    <row r="3" spans="1:3">
      <c r="A3" s="5" t="s">
        <v>1</v>
      </c>
      <c r="B3" s="40" t="str">
        <f>'GENERALES NOTA 322'!B2:C2</f>
        <v>76001310501420230052200</v>
      </c>
      <c r="C3" s="40"/>
    </row>
    <row r="4" spans="1:3">
      <c r="A4" s="5" t="s">
        <v>3</v>
      </c>
      <c r="B4" s="40" t="str">
        <f>'GENERALES NOTA 322'!B3:C3</f>
        <v>JUZGADO CATORCE (014) LABORAL CIRCUITO CALI</v>
      </c>
      <c r="C4" s="40"/>
    </row>
    <row r="5" spans="1:3">
      <c r="A5" s="5" t="s">
        <v>5</v>
      </c>
      <c r="B5" s="40" t="str">
        <f>'GENERALES NOTA 322'!B4:C4</f>
        <v>COLFONDOS Y OTRO</v>
      </c>
      <c r="C5" s="40"/>
    </row>
    <row r="6" spans="1:3">
      <c r="A6" s="5" t="s">
        <v>7</v>
      </c>
      <c r="B6" s="40" t="str">
        <f>'GENERALES NOTA 322'!B5:C5</f>
        <v>FLORALBA DIAZ LEMUZ. C.C: 39.612.514</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5"/>
      <c r="C10" s="57"/>
    </row>
    <row r="11" spans="1:3">
      <c r="A11" s="13" t="s">
        <v>46</v>
      </c>
      <c r="B11" s="55"/>
      <c r="C11" s="56"/>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8" t="s">
        <v>51</v>
      </c>
      <c r="B16" s="40"/>
      <c r="C16" s="40"/>
    </row>
    <row r="17" spans="1:3">
      <c r="A17" s="59"/>
      <c r="B17" s="9" t="s">
        <v>52</v>
      </c>
      <c r="C17" s="10" t="s">
        <v>53</v>
      </c>
    </row>
    <row r="18" spans="1:3">
      <c r="A18" s="59"/>
      <c r="B18" s="11"/>
      <c r="C18" s="11"/>
    </row>
    <row r="19" spans="1:3">
      <c r="A19" s="59"/>
      <c r="B19" s="11"/>
      <c r="C19" s="11"/>
    </row>
    <row r="20" spans="1:3">
      <c r="A20" s="59"/>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0" t="s">
        <v>60</v>
      </c>
      <c r="B27" s="60"/>
      <c r="C27" s="60"/>
    </row>
    <row r="28" spans="1:3" ht="14.45" customHeight="1">
      <c r="A28" s="61" t="s">
        <v>61</v>
      </c>
      <c r="B28" s="62"/>
      <c r="C28" s="31"/>
    </row>
    <row r="29" spans="1:3" ht="14.45" customHeight="1">
      <c r="A29" s="63" t="s">
        <v>62</v>
      </c>
      <c r="B29" s="64"/>
      <c r="C29" s="31"/>
    </row>
    <row r="30" spans="1:3" ht="14.45" customHeight="1">
      <c r="A30" s="63" t="s">
        <v>63</v>
      </c>
      <c r="B30" s="64"/>
      <c r="C30" s="32"/>
    </row>
    <row r="31" spans="1:3" ht="14.45" customHeight="1">
      <c r="A31" s="63" t="s">
        <v>64</v>
      </c>
      <c r="B31" s="64"/>
      <c r="C31" s="31"/>
    </row>
    <row r="32" spans="1:3">
      <c r="A32" s="63" t="s">
        <v>65</v>
      </c>
      <c r="B32" s="64"/>
      <c r="C32" s="31"/>
    </row>
    <row r="33" spans="1:3" ht="14.45" customHeight="1">
      <c r="A33" s="63" t="s">
        <v>66</v>
      </c>
      <c r="B33" s="64"/>
      <c r="C33" s="31"/>
    </row>
    <row r="34" spans="1:3" ht="14.45" customHeight="1">
      <c r="A34" s="63" t="s">
        <v>67</v>
      </c>
      <c r="B34" s="64"/>
      <c r="C34" s="33"/>
    </row>
    <row r="35" spans="1:3">
      <c r="A35" s="61" t="s">
        <v>68</v>
      </c>
      <c r="B35" s="62"/>
      <c r="C35" s="34"/>
    </row>
    <row r="36" spans="1:3">
      <c r="A36" s="66" t="s">
        <v>69</v>
      </c>
      <c r="B36" s="66"/>
      <c r="C36" s="66"/>
    </row>
    <row r="37" spans="1:3">
      <c r="A37" s="65" t="s">
        <v>70</v>
      </c>
      <c r="B37" s="65"/>
      <c r="C37" s="11"/>
    </row>
    <row r="38" spans="1:3">
      <c r="A38" s="65" t="s">
        <v>71</v>
      </c>
      <c r="B38" s="65"/>
      <c r="C38" s="11"/>
    </row>
    <row r="39" spans="1:3">
      <c r="A39" s="65" t="s">
        <v>72</v>
      </c>
      <c r="B39" s="65"/>
      <c r="C39" s="11"/>
    </row>
    <row r="40" spans="1:3">
      <c r="A40" s="65" t="s">
        <v>73</v>
      </c>
      <c r="B40" s="65"/>
      <c r="C40" s="11"/>
    </row>
    <row r="41" spans="1:3">
      <c r="A41" s="65" t="s">
        <v>74</v>
      </c>
      <c r="B41" s="65"/>
      <c r="C41" s="11"/>
    </row>
    <row r="42" spans="1:3">
      <c r="A42" s="65" t="s">
        <v>75</v>
      </c>
      <c r="B42" s="65"/>
      <c r="C42" s="11"/>
    </row>
    <row r="43" spans="1:3">
      <c r="A43" s="65" t="s">
        <v>76</v>
      </c>
      <c r="B43" s="65"/>
      <c r="C43" s="11"/>
    </row>
    <row r="44" spans="1:3">
      <c r="A44" s="65" t="s">
        <v>77</v>
      </c>
      <c r="B44" s="65"/>
      <c r="C44" s="11"/>
    </row>
    <row r="45" spans="1:3">
      <c r="A45" s="65" t="s">
        <v>78</v>
      </c>
      <c r="B45" s="65"/>
      <c r="C45" s="11"/>
    </row>
    <row r="46" spans="1:3">
      <c r="A46" s="65" t="s">
        <v>79</v>
      </c>
      <c r="B46" s="65"/>
      <c r="C46" s="11"/>
    </row>
    <row r="47" spans="1:3">
      <c r="A47" s="65" t="s">
        <v>80</v>
      </c>
      <c r="B47" s="65"/>
      <c r="C47" s="11"/>
    </row>
    <row r="48" spans="1:3">
      <c r="A48" s="65" t="s">
        <v>81</v>
      </c>
      <c r="B48" s="65"/>
      <c r="C48" s="11"/>
    </row>
    <row r="49" spans="1:3">
      <c r="A49" s="65" t="s">
        <v>82</v>
      </c>
      <c r="B49" s="65"/>
      <c r="C49" s="11"/>
    </row>
    <row r="50" spans="1:3">
      <c r="A50" s="65" t="s">
        <v>83</v>
      </c>
      <c r="B50" s="65"/>
      <c r="C50" s="11"/>
    </row>
    <row r="51" spans="1:3">
      <c r="A51" s="65" t="s">
        <v>84</v>
      </c>
      <c r="B51" s="65"/>
      <c r="C51" s="11"/>
    </row>
    <row r="52" spans="1:3">
      <c r="A52" s="65" t="s">
        <v>85</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86</v>
      </c>
      <c r="B1" s="54"/>
      <c r="C1" s="54"/>
    </row>
    <row r="2" spans="1:6">
      <c r="A2" s="20" t="s">
        <v>42</v>
      </c>
      <c r="B2" s="84" t="s">
        <v>87</v>
      </c>
      <c r="C2" s="85"/>
    </row>
    <row r="3" spans="1:6">
      <c r="A3" s="21" t="s">
        <v>1</v>
      </c>
      <c r="B3" s="86" t="str">
        <f>'GENERALES NOTA 322'!B2:C2</f>
        <v>76001310501420230052200</v>
      </c>
      <c r="C3" s="86"/>
    </row>
    <row r="4" spans="1:6">
      <c r="A4" s="21" t="s">
        <v>3</v>
      </c>
      <c r="B4" s="86" t="str">
        <f>'GENERALES NOTA 322'!B3:C3</f>
        <v>JUZGADO CATORCE (014) LABORAL CIRCUITO CALI</v>
      </c>
      <c r="C4" s="86"/>
    </row>
    <row r="5" spans="1:6">
      <c r="A5" s="21" t="s">
        <v>5</v>
      </c>
      <c r="B5" s="86" t="str">
        <f>'GENERALES NOTA 322'!B4:C4</f>
        <v>COLFONDOS Y OTRO</v>
      </c>
      <c r="C5" s="86"/>
    </row>
    <row r="6" spans="1:6" ht="14.45" customHeight="1">
      <c r="A6" s="21" t="s">
        <v>7</v>
      </c>
      <c r="B6" s="86" t="str">
        <f>'GENERALES NOTA 322'!B5:C5</f>
        <v>FLORALBA DIAZ LEMUZ. C.C: 39.612.514</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88</v>
      </c>
      <c r="C13" s="24"/>
    </row>
    <row r="14" spans="1:6">
      <c r="A14" s="87"/>
      <c r="B14" s="22" t="s">
        <v>89</v>
      </c>
      <c r="C14" s="24"/>
      <c r="E14" t="s">
        <v>90</v>
      </c>
      <c r="F14" s="17">
        <v>0.7</v>
      </c>
    </row>
    <row r="15" spans="1:6">
      <c r="A15" s="23" t="s">
        <v>91</v>
      </c>
      <c r="B15" s="84" t="s">
        <v>92</v>
      </c>
      <c r="C15" s="85"/>
    </row>
    <row r="16" spans="1:6" ht="15" customHeight="1">
      <c r="A16" s="21" t="s">
        <v>93</v>
      </c>
      <c r="B16" s="82" t="s">
        <v>94</v>
      </c>
      <c r="C16" s="83"/>
    </row>
    <row r="17" spans="1:3" ht="28.5" customHeight="1">
      <c r="A17" s="14" t="s">
        <v>95</v>
      </c>
      <c r="B17" s="73">
        <f>((C19+C20+C22+C23)-C26)*C25*C27</f>
        <v>0</v>
      </c>
      <c r="C17" s="73"/>
    </row>
    <row r="18" spans="1:3">
      <c r="A18" s="23" t="s">
        <v>96</v>
      </c>
      <c r="B18" s="74" t="s">
        <v>24</v>
      </c>
      <c r="C18" s="75"/>
    </row>
    <row r="19" spans="1:3">
      <c r="A19" s="69"/>
      <c r="B19" s="22" t="s">
        <v>25</v>
      </c>
      <c r="C19" s="19"/>
    </row>
    <row r="20" spans="1:3">
      <c r="A20" s="70"/>
      <c r="B20" s="22" t="s">
        <v>26</v>
      </c>
      <c r="C20" s="19">
        <v>0</v>
      </c>
    </row>
    <row r="21" spans="1:3">
      <c r="A21" s="70"/>
      <c r="B21" s="71" t="s">
        <v>27</v>
      </c>
      <c r="C21" s="72"/>
    </row>
    <row r="22" spans="1:3">
      <c r="A22" s="70"/>
      <c r="B22" s="22" t="s">
        <v>88</v>
      </c>
      <c r="C22" s="19">
        <v>0</v>
      </c>
    </row>
    <row r="23" spans="1:3" ht="45">
      <c r="A23" s="70"/>
      <c r="B23" s="22" t="s">
        <v>97</v>
      </c>
      <c r="C23" s="19">
        <v>0</v>
      </c>
    </row>
    <row r="24" spans="1:3">
      <c r="A24" s="70"/>
      <c r="B24" s="71" t="s">
        <v>98</v>
      </c>
      <c r="C24" s="72"/>
    </row>
    <row r="25" spans="1:3">
      <c r="A25" s="25"/>
      <c r="B25" s="22" t="s">
        <v>99</v>
      </c>
      <c r="C25" s="26"/>
    </row>
    <row r="26" spans="1:3">
      <c r="A26" s="27"/>
      <c r="B26" s="22" t="s">
        <v>46</v>
      </c>
      <c r="C26" s="28">
        <v>0</v>
      </c>
    </row>
    <row r="27" spans="1:3">
      <c r="A27" s="27"/>
      <c r="B27" s="22" t="s">
        <v>100</v>
      </c>
      <c r="C27" s="26"/>
    </row>
    <row r="28" spans="1:3">
      <c r="A28" s="18" t="s">
        <v>101</v>
      </c>
      <c r="B28" s="73">
        <f>IFERROR(B17*(VLOOKUP(B15,Hoja2!$G$1:$H$6,2,0)),16666)</f>
        <v>16666</v>
      </c>
      <c r="C28" s="73"/>
    </row>
    <row r="29" spans="1:3" ht="30.75">
      <c r="A29" s="21" t="s">
        <v>102</v>
      </c>
      <c r="B29" s="76" t="s">
        <v>103</v>
      </c>
      <c r="C29" s="77"/>
    </row>
    <row r="30" spans="1:3" ht="30.75">
      <c r="A30" s="21" t="s">
        <v>104</v>
      </c>
      <c r="B30" s="78" t="s">
        <v>105</v>
      </c>
      <c r="C30" s="79"/>
    </row>
    <row r="31" spans="1:3" ht="18.75">
      <c r="A31" s="29" t="s">
        <v>106</v>
      </c>
      <c r="B31" s="29"/>
      <c r="C31" s="29"/>
    </row>
    <row r="32" spans="1:3">
      <c r="A32" s="30" t="s">
        <v>107</v>
      </c>
      <c r="B32" s="68"/>
      <c r="C32" s="68"/>
    </row>
    <row r="33" spans="1:3">
      <c r="A33" s="30" t="s">
        <v>108</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109</v>
      </c>
      <c r="B1" s="54"/>
      <c r="C1" s="54"/>
    </row>
    <row r="2" spans="1:3" ht="17.100000000000001" customHeight="1">
      <c r="A2" s="13" t="s">
        <v>42</v>
      </c>
      <c r="B2" s="55" t="str">
        <f>'[2]AUTOS NOTA 321'!B2:C2</f>
        <v xml:space="preserve">SINIESTRO   LEGIS </v>
      </c>
      <c r="C2" s="56"/>
    </row>
    <row r="3" spans="1:3" ht="15.95" customHeight="1">
      <c r="A3" s="5" t="s">
        <v>1</v>
      </c>
      <c r="B3" s="40" t="str">
        <f>'GENERALES NOTA 322'!B2:C2</f>
        <v>76001310501420230052200</v>
      </c>
      <c r="C3" s="40"/>
    </row>
    <row r="4" spans="1:3">
      <c r="A4" s="5" t="s">
        <v>3</v>
      </c>
      <c r="B4" s="40" t="str">
        <f>'GENERALES NOTA 322'!B3:C3</f>
        <v>JUZGADO CATORCE (014) LABORAL CIRCUITO CALI</v>
      </c>
      <c r="C4" s="40"/>
    </row>
    <row r="5" spans="1:3" ht="29.1" customHeight="1">
      <c r="A5" s="5" t="s">
        <v>5</v>
      </c>
      <c r="B5" s="40" t="str">
        <f>'GENERALES NOTA 322'!B4:C4</f>
        <v>COLFONDOS Y OTRO</v>
      </c>
      <c r="C5" s="40"/>
    </row>
    <row r="6" spans="1:3">
      <c r="A6" s="5" t="s">
        <v>7</v>
      </c>
      <c r="B6" s="40" t="str">
        <f>'GENERALES NOTA 322'!B5:C5</f>
        <v>FLORALBA DIAZ LEMUZ. C.C: 39.612.514</v>
      </c>
      <c r="C6" s="40"/>
    </row>
    <row r="7" spans="1:3" ht="43.5" customHeight="1">
      <c r="A7" s="5" t="s">
        <v>9</v>
      </c>
      <c r="B7" s="40" t="str">
        <f>'GENERALES NOTA 322'!B6:C6</f>
        <v>LLAMADA EN GARANTIA</v>
      </c>
      <c r="C7" s="40"/>
    </row>
    <row r="8" spans="1:3">
      <c r="A8" s="5" t="s">
        <v>110</v>
      </c>
      <c r="B8" s="40"/>
      <c r="C8" s="40"/>
    </row>
    <row r="9" spans="1:3">
      <c r="A9" s="15" t="s">
        <v>96</v>
      </c>
      <c r="B9" s="88"/>
      <c r="C9" s="88"/>
    </row>
    <row r="10" spans="1:3">
      <c r="A10" s="15" t="s">
        <v>111</v>
      </c>
      <c r="B10" s="40"/>
      <c r="C10" s="40"/>
    </row>
    <row r="11" spans="1:3" ht="30">
      <c r="A11" s="15" t="s">
        <v>112</v>
      </c>
      <c r="B11" s="89"/>
      <c r="C11" s="67"/>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2024-05-24T21:31:52Z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