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angie\Downloads\"/>
    </mc:Choice>
  </mc:AlternateContent>
  <xr:revisionPtr revIDLastSave="0" documentId="13_ncr:1_{CD81C10D-C42E-412B-9A26-A36458BF11B9}"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<sst xmlns="http://schemas.openxmlformats.org/spreadsheetml/2006/main" count="243" uniqueCount="187">
  <si>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</si>
  <si>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</si>
  <si>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</si>
  <si>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</si>
  <si>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</si>
  <si>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</si>
  <si>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</si>
  <si>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</si>
  <si>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</si>
  <si>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</si>
  <si>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</si>
  <si>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</si>
  <si>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</si>
  <si>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</si>
  <si>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</si>
  <si>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</si>
  <si>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</si>
  <si>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</si>
  <si>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</si>
  <si>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</si>
  <si>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</si>
  <si>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</si>
  <si>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</si>
  <si>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</si>
  <si>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</si>
  <si>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</si>
  <si>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</si>
  <si>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</si>
  <si>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</si>
  <si>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</si>
  <si>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</si>
  <si>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</si>
  <si>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</si>
  <si>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</si>
  <si>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</si>
  <si>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</si>
  <si>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</si>
  <si>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</si>
  <si>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</si>
  <si>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</si>
  <si>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</si>
  <si>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</si>
  <si>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</si>
  <si>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</si>
  <si>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</si>
  <si>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</si>
  <si>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</si>
  <si>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</si>
  <si>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</si>
  <si>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</si>
  <si>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</si>
  <si>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</si>
  <si>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</si>
  <si>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</si>
  <si>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</si>
  <si>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</si>
  <si>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</si>
  <si>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</si>
  <si>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</si>
  <si>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</si>
  <si>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</si>
  <si>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</si>
  <si>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</si>
  <si>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</si>
  <si>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</si>
  <si>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</si>
  <si>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</si>
  <si>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</si>
  <si>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</si>
  <si>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</si>
  <si>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</si>
  <si>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</si>
  <si>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</si>
  <si>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</si>
  <si>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</si>
  <si>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</si>
  <si>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</si>
  <si>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</si>
  <si>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</si>
  <si>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</si>
  <si>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</si>
  <si>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</si>
  <si>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</si>
  <si>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</si>
  <si>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</si>
  <si>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</si>
  <si>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</si>
  <si>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</si>
  <si>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</si>
  <si>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</si>
  <si>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</si>
  <si>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</si>
  <si>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</si>
  <si>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</si>
  <si>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</si>
  <si>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</si>
  <si>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</si>
  <si>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</si>
  <si>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</si>
  <si>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</si>
  <si>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</si>
  <si>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</si>
  <si>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</si>
  <si>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</si>
  <si>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</si>
  <si>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</si>
  <si>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</si>
  <si>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</si>
  <si>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</si>
  <si>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</si>
  <si>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</si>
  <si>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</si>
  <si>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</si>
  <si>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</si>
  <si>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</si>
  <si>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</si>
  <si>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</si>
  <si>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</si>
  <si>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</si>
  <si>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</si>
  <si>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</si>
  <si>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</si>
  <si>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</si>
  <si>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</si>
  <si>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</si>
  <si>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</si>
  <si>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</si>
  <si>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</si>
  <si>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</si>
  <si>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</si>
  <si>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</si>
  <si>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</si>
  <si>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</si>
  <si>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</si>
  <si>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</si>
  <si>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</si>
  <si>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</si>
  <si>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</si>
  <si>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</si>
  <si>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</si>
  <si>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</si>
  <si>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</si>
  <si>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</si>
  <si>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</si>
  <si>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</si>
  <si>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</si>
  <si>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</si>
  <si>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</si>
  <si>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</si>
  <si>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</si>
  <si>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</si>
  <si>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</si>
  <si>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</si>
  <si>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</si>
  <si>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</si>
  <si>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</si>
  <si>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11001400300120240037900</t>
  </si>
  <si>
    <t>JUZGADO PRIMERO CIVIL MUNICIPAL DE BOGOTÁ</t>
  </si>
  <si>
    <t>HECTOR MIGUEL MARTÍNEZ LÓPEZ</t>
  </si>
  <si>
    <t>Carrera 25 # 13-19, en Barranquilla – Atlantico</t>
  </si>
  <si>
    <t>bladimirmartinez756@gmail.com</t>
  </si>
  <si>
    <t>SOLTERO</t>
  </si>
  <si>
    <t>09 DE JUNIO DE 1951</t>
  </si>
  <si>
    <t>29 DE AGOSTO DE 2022</t>
  </si>
  <si>
    <t>71 AÑOS</t>
  </si>
  <si>
    <t>N/A FECHA DE DICTAMEN DE PCL: 20 DE NOVIEMBRE DE 2023</t>
  </si>
  <si>
    <t>OFICIOS VARIOS</t>
  </si>
  <si>
    <t>ALLIANZ SEGUROS SA
INVERSIONES CADAL SAS (POPIETARIO DEL VEHÍCULO ASEGURADO)
JHON JAIRO NOVOA JIMENEZ (CONDUCTOR DEL VEHÍCULO ASEGURADO)</t>
  </si>
  <si>
    <t>NO SE SOLICITÓ. EXISTE RECLAMACIÓN DIRECTA A LA COMPAÑÍA EL 1 DE DICIEMBRE DE 2023</t>
  </si>
  <si>
    <t>NO SE CELEBRÓ. EXISTE RECLAMACIÓN DIRECTA A LA COMPAÑÍA EL 1 DE DICIEMBRE DE 2023</t>
  </si>
  <si>
    <t>INVERSIONES CADAL SAS</t>
  </si>
  <si>
    <t>900.710.612-9</t>
  </si>
  <si>
    <t>ERK-397</t>
  </si>
  <si>
    <t>NO SE RELACIONA, SE REQUIERE LA PÓLIZA VIGENTE PARA EL DÍA 29 DE AGOSTO DE 2022</t>
  </si>
  <si>
    <t>15 DE MAYO DE 2024</t>
  </si>
  <si>
    <t>17 DE MAYO DE 2024</t>
  </si>
  <si>
    <t>20 DE JUNIO DE 2024</t>
  </si>
  <si>
    <t>23128783-35</t>
  </si>
  <si>
    <t>Desde las 00:00 horas del 01/08/2022 hasta las 24:00 horas del 31/07/2023.</t>
  </si>
  <si>
    <t xml:space="preserve">El día 29 de agosto de 2022 tuvo lugar un accidente de tránsito en el cual se vio involucrado el vehículo de placas ERK-397 asegurado por la Compañía. En dicho accidente el señor Héctor Miguel Martínez López se encontraba en calidad de pasajero en el vehículo de placas WEL-820, el cual también estuvo involucrado en el accidente en mención. Sin embargo,  debe aclararse que en suceso también estuvieron involucrados otros dos vehículos de placas MGN819 y CVI933.
Del accidente en mención, el señor Héctor Miguel Martínez sufrió lesiones en su integridad y en tal virtud el día 20 de noviembre de 2023 fue calificado con una pérdida de capacidad laboral del 30.93%.
Finalmente, debe señalarse que en el IPAT se codificó la hipotesis probable número 104 que coresponde a "ADELANTAR INVADIENDO CARRIL DE SENTIDO CONTRARIO". No obstante no se plasmo el vehículo al cual se tribuía dicha codificación. Sin embargo, en el croquis diagramdo se evidencia que fue el vehículo asegurado con la Compañía que invade el carril donde transitaban los vehículos de placas WEL-820 y MGN-819. </t>
  </si>
  <si>
    <t xml:space="preserve">ok </t>
  </si>
  <si>
    <t>de acuerdo con las excepciones</t>
  </si>
  <si>
    <t>Como liquidación objetiva de las pretensiones se estima el monto total de $116.169.931 que se discrimina de la siguiente forma:
1. Lucro cesante: Se reconocerá la suma de $9.110.731 por concepto de lucro cesante consolidado y la suma de $39.201.218 por concepto de lucro cesante futuro. Lo anterior teniendo en cuenta que se aportó Dictamen de Pérdida de Capacidad Laboral del 30.93%. Ahora bien, teniendo en consideración que, a la fecha de los hechos la víctima no se encontraba vinculado laboralmente, por cuanto no se aporta contrato o certificación laboral,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$1.300.000 para la liquidación. 
2. Daño emergente: Se reconocerá la suma de $657.982 por concepto de la elaboración del Dictamen Pericial, lo anterior en virtud que dentro del expediente se encuentra la factura de venta número 27 del 20 de noviembre de 2023.
3. Daño moral: Se reconocerá la suma de $39.000.000 por concepto de daño moral a favor del demandante por las lesiones sufridas. Para el cálculo del anterior valor, se tuvieron en cuenta los criterios jurisprudenciales fijados por la Corte Suprema de Justicia en Sentencia SC780-2020 del 10 de marzo del 2020 bajo la ponencia del magistrado Ariel Salazar Ramírez, en donde se reconoció la suma de $40.000.000 a la víctima directa de un accidente de tránsito por lesiones de mediana gravedad. Lo anterior atendiendo a que, en el caso en concreto el señor Martínez tiene una pérdida de capacidad laboral de 30.93%.
4. Daño a la vida en relación: Se reconocerá la suma de $30.000.000 a favor del demandante por concepto de daño a la vida en relación. Al respecto debe tenerse en consideración los criterios jurisprudenciales fijados por la Corte Suprema de Justicia en Sentencia SC21828 del 19 del diciembre 2017 en donde se estableció que se reconocerá a la víctima, una suma máxima de $30.000.000 por la pérdida de su vista.
5. Deducible: Se descontará el monto de $1.800.000, debido a que fue la suma que se pactó por concepto de deducible para el amparo de responsabilidad civil extracontractual conforme a la carátula de la póliza.</t>
  </si>
  <si>
    <t>La contingencia se califica como EVENTUAL toda vez que, el contrato de seguro presta cobertura material y temporal y dependerá del debate probatorio la acreditación de la responsabilidad en la ocurrencia del accidente de tránsito en cabeza del conductor del vehículo asegurado.
Lo primero que debe tomarse en consideración es que la póliza No. 023128783 / 35 presta cobertura material y temporal de conformidad con los hechos y pretensiones expuestos en el libelo de la demanda. Frente a la cobertura temporal, debe decirse que el accidente de tránsito ocurrido el día 29 de agosto de 2022 se encuentra dentro de la vigencia de la Póliza de Seguro, pues su periodo inicial se encuentra comprendido entre el día 01 de agosto de 2022 y hasta el 31 de julio de 2023. Aunado a ello presta cobertura material, por cuanto ampara la responsabilidad extracontractual que la parte actora pretende endilgar.          
Frente a la responsabilidad del asegurado, deberá tenerse en cuenta, que el Informe Policial de Accidente de Tránsito se codificó la hipótesis probable número 104 que corresponde a "ADELANTAR INVADIENDO CARRIL DE SENTIDO CONTRARIO”, sin embargo, no se plasmó el vehículo al cual se atribuía dicha codificación. Ahora bien,  cabe indicar que la Compañía Aseguradora cuenta con el Informe de investigación No. 22772 en donde se indica que el método de fijación topográfica utilizado por el agente de tránsito fue realizado con coordenadas cartesianas, lo cual fue implementado de forma errónea, por lo que no pude determinarse con claridad la mecánica del accidente. En ese sentido, dependerá del debate probatorio y específicamente a través de los interrogatorios que se realicen a los conductores de los vehículos afectados, acreditar o desvirtuar la responsabilidad del asegurado en la ocurrencia del accidente de tránsito.
Lo anterior, sin perjuicio del carácter contingente del proceso.</t>
  </si>
  <si>
    <t xml:space="preserve">EXCEPCIONES DE FONDO FRENTE A LA DEMANDA:
FRENTE A LA RESPONSABILIDAD DEL ACCIDENTE DE TRÁNSITO
1. EXIMENTE DE LA RESPONSABILIDAD DE LOS DEMANDADOS POR CONFIGURARSE LA CAUSAL “HECHO DE UN TERCERO”.
2. IMPOSIBILIDAD DE DECLARAR LA RESPONSABILIDAD DE LOS DEMANDADOS POR LA FALTA DE ACREDITACIÓN DEL NEXO CAUSAL.
3. INEXISTENCIA DE RESPONSABILIDAD A CARGO DE LOS DEMANDADOS POR LA ANULACIÓN DE LA PRESUNCIÓN DE CULPA.
4. REDUCCIÓN DE LA EVENTUAL INDEMNIZACIÓN COMO CONSECUENCIA DE LA DE LA CONDUCTA DE UN TERCERO EN LA PRODUCCIÓN DEL DAÑO.
5. IMPROCEDENCIA DEL RECONOCIMIENTO Y FALTA DE PRUEBA DEL DAÑO EMERGENTE.
6. IMPROCEDENCIA DEL RECONOCIMIENTO Y FALTA DE PRUEBA DEL LUCRO CESANTE.
7. TASACIÓN EXORBITANTE DEL DAÑO MORAL.
8. IMPROCEDENCIA DEL RECONOCIMIENTO Y TASACIÓN EXORBITANTE DEL DAÑO A LA VIDA EN RELACIÓN.
9. GENÉRICA O INNOMINADA.
FRENTE AL CONTRATO DE SEGURO
1. INEXISTENCIA DE OBLIGACIÓN DE INDEMNIZAR A CARGO DE ALLIANZ SEGUROS POR INCUMPLIMIENTO DE LAS CARGAS DEL ARTÍCULO 1077 DEL CÓDIGO DE COMERCIO.
2. RIESGOS EXPRESAMENTE EXCLUIDOS EN LA PÓLIZA DE SEGURO NO. 023128783/35.
3. SUJECIÓN A LAS CONDICIONES PARTICULARES Y GENERALES DEL CONTRATO DE SEGURO EN LA QUE SE IDENTIFICA LA PÓLIZA, EL CLAUSULADO Y LOS AMPAROS.
4. CARÁCTER MERAMENTE INDEMNIZATORIO QUE REVISTEN LOS CONTRATOS DE SEGUROS.
5. EN CUALQUIER CASO, DE NINGUNA FORMA SE PODRÁ EXCEDER EL LÍMITE DEL VALOR ASEGURADO.
6. LÍMITES MÁXIMOS DE RESPONSABILIDAD DEL ASEGURADOR EN LO ATINENTE AL DEDUCIBLE PACTADO.
7. DISPONIBILIDAD DEL VALOR ASEGURADO.
8. PRESCRIPCIÓN DE LAS ACCIONES DERIVADAS DEL CONTRATO DE SEGURO.
10. AUSENCIA DE SOLIDARIDAD DEL CONTRATO DE SEGURO CELEBRADO CON ALLIANZ SEGUROS SA
11. GENÉRICA O INNOMINADA.
EXCEPCIONES DE FONDO FRENTE AL LLAMAMIENTO EN GARANTÍA:
1. NO EXISTE OBLIGACIÓN INDEMNIZATORIA A CARGO DE ALLIANZ SEGUROS S.A., TODA VEZ QUE NO SE HA REALIZADO EL RIESGO ASEGURADO.
2. RIESGOS EXPRESAMENTE EXCLUIDOS EN LA PÓLIZA DE SEGURO AUTO COLECTIVO PESADOS No. 023128783 / 35.
3. SUJECIÓN A LAS CONDICIONES PARTICULARES Y GENERALES DEL CONTRATO DE SEGURO, EL CLAUSULADO Y LOS AMPAROS.
4. CARÁCTER MERAMENTE INDEMNIZATORIO DE LOS CONTRATOS DE SEGURO.
5. EN CUALQUIER CASO, DE NINGUNA FORMA SE PODRÁ EXCEDER EL LIMITE DEL VALOR ASEGURADO.
6. DISPONIBILIDAD DEL VALOR ASEGURADO.
7. EN CUALQUIER CASO, SE DEBERÁ TENER EN CUENTA EL DEDUCIBLE PACTADO POR LA SUMA DE $1.800.000.
8. GENÉRICA O INNOMINADA Y OTRAS. </t>
  </si>
  <si>
    <t>SINIESTRO 118442605 - LEGIS APJ32421</t>
  </si>
  <si>
    <t>Daño a la vida en relación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</si>
</sst>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dimirmartinez75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6" sqref="B6:C6"/>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46" t="s">
        <v>0</v>
      </c>
      <c r="B1" s="46"/>
      <c r="C1" s="46"/>
    </row>
    <row r="2" spans="1:3" ht="14.5" customHeight="1" x14ac:dyDescent="0.35">
      <c r="A2" s="5" t="s">
        <v>1</v>
      </c>
      <c r="B2" s="53" t="s">
        <v>156</v>
      </c>
      <c r="C2" s="54"/>
    </row>
    <row r="3" spans="1:3" ht="14.5" customHeight="1" x14ac:dyDescent="0.35">
      <c r="A3" s="5" t="s">
        <v>2</v>
      </c>
      <c r="B3" s="49" t="s">
        <v>157</v>
      </c>
      <c r="C3" s="50"/>
    </row>
    <row r="4" spans="1:3" ht="14.5" customHeight="1" x14ac:dyDescent="0.35">
      <c r="A4" s="5" t="s">
        <v>3</v>
      </c>
      <c r="B4" s="55" t="s">
        <v>167</v>
      </c>
      <c r="C4" s="50"/>
    </row>
    <row r="5" spans="1:3" ht="14.5" customHeight="1" x14ac:dyDescent="0.35">
      <c r="A5" s="5" t="s">
        <v>4</v>
      </c>
      <c r="B5" s="49" t="s">
        <v>158</v>
      </c>
      <c r="C5" s="50"/>
    </row>
    <row r="6" spans="1:3" ht="14.5" customHeight="1" x14ac:dyDescent="0.35">
      <c r="A6" s="5" t="s">
        <v>5</v>
      </c>
      <c r="B6" s="47" t="s">
        <v>125</v>
      </c>
      <c r="C6" s="47"/>
    </row>
    <row r="7" spans="1:3" ht="14.5" customHeight="1" x14ac:dyDescent="0.35">
      <c r="A7" s="27" t="s">
        <v>6</v>
      </c>
      <c r="B7" s="49" t="s">
        <v>115</v>
      </c>
      <c r="C7" s="50"/>
    </row>
    <row r="8" spans="1:3" ht="14.5" customHeight="1" x14ac:dyDescent="0.35">
      <c r="A8" s="28" t="s">
        <v>7</v>
      </c>
      <c r="B8" s="49" t="s">
        <v>158</v>
      </c>
      <c r="C8" s="50"/>
    </row>
    <row r="9" spans="1:3" ht="14.5" customHeight="1" x14ac:dyDescent="0.35">
      <c r="A9" s="28" t="s">
        <v>8</v>
      </c>
      <c r="B9" s="47">
        <v>7467450</v>
      </c>
      <c r="C9" s="47"/>
    </row>
    <row r="10" spans="1:3" ht="14.5" customHeight="1" x14ac:dyDescent="0.35">
      <c r="A10" s="28" t="s">
        <v>9</v>
      </c>
      <c r="B10" s="48" t="s">
        <v>159</v>
      </c>
      <c r="C10" s="48"/>
    </row>
    <row r="11" spans="1:3" ht="14.5" customHeight="1" x14ac:dyDescent="0.35">
      <c r="A11" s="29" t="s">
        <v>10</v>
      </c>
      <c r="B11" s="48">
        <v>3104409093</v>
      </c>
      <c r="C11" s="48"/>
    </row>
    <row r="12" spans="1:3" ht="14.5" customHeight="1" x14ac:dyDescent="0.35">
      <c r="A12" s="5" t="s">
        <v>11</v>
      </c>
      <c r="B12" s="64" t="s">
        <v>160</v>
      </c>
      <c r="C12" s="65"/>
    </row>
    <row r="13" spans="1:3" ht="14.5" customHeight="1" x14ac:dyDescent="0.35">
      <c r="A13" s="5" t="s">
        <v>12</v>
      </c>
      <c r="B13" s="47" t="s">
        <v>161</v>
      </c>
      <c r="C13" s="47"/>
    </row>
    <row r="14" spans="1:3" ht="14.5" customHeight="1" x14ac:dyDescent="0.35">
      <c r="A14" s="5" t="s">
        <v>13</v>
      </c>
      <c r="B14" s="57" t="s">
        <v>162</v>
      </c>
      <c r="C14" s="47"/>
    </row>
    <row r="15" spans="1:3" ht="14.5" customHeight="1" x14ac:dyDescent="0.35">
      <c r="A15" s="5" t="s">
        <v>14</v>
      </c>
      <c r="B15" s="47" t="s">
        <v>164</v>
      </c>
      <c r="C15" s="47"/>
    </row>
    <row r="16" spans="1:3" ht="14.5" customHeight="1" x14ac:dyDescent="0.35">
      <c r="A16" s="5" t="s">
        <v>15</v>
      </c>
      <c r="B16" s="47" t="s">
        <v>165</v>
      </c>
      <c r="C16" s="47"/>
    </row>
    <row r="17" spans="1:3" ht="14.5" customHeight="1" x14ac:dyDescent="0.35">
      <c r="A17" s="5" t="s">
        <v>16</v>
      </c>
      <c r="B17" s="48" t="s">
        <v>131</v>
      </c>
      <c r="C17" s="48"/>
    </row>
    <row r="18" spans="1:3" ht="14.5" customHeight="1" x14ac:dyDescent="0.35">
      <c r="A18" s="5" t="s">
        <v>17</v>
      </c>
      <c r="B18" s="48" t="s">
        <v>166</v>
      </c>
      <c r="C18" s="48"/>
    </row>
    <row r="19" spans="1:3" ht="14.5" customHeight="1" x14ac:dyDescent="0.35">
      <c r="A19" s="5" t="s">
        <v>18</v>
      </c>
      <c r="B19" s="51">
        <v>1300000</v>
      </c>
      <c r="C19" s="52"/>
    </row>
    <row r="20" spans="1:3" ht="14.5" customHeight="1" x14ac:dyDescent="0.35">
      <c r="A20" s="5" t="s">
        <v>19</v>
      </c>
      <c r="B20" s="47">
        <v>18</v>
      </c>
      <c r="C20" s="47"/>
    </row>
    <row r="21" spans="1:3" ht="14.5" customHeight="1" x14ac:dyDescent="0.35">
      <c r="A21" s="5" t="s">
        <v>20</v>
      </c>
      <c r="B21" s="48" t="s">
        <v>142</v>
      </c>
      <c r="C21" s="48"/>
    </row>
    <row r="22" spans="1:3" ht="14.5" customHeight="1" x14ac:dyDescent="0.35">
      <c r="A22" s="44" t="s">
        <v>21</v>
      </c>
      <c r="B22" s="63" t="s">
        <v>163</v>
      </c>
      <c r="C22" s="63"/>
    </row>
    <row r="23" spans="1:3" ht="14.5" customHeight="1" x14ac:dyDescent="0.35">
      <c r="A23" s="28" t="s">
        <v>22</v>
      </c>
      <c r="B23" s="62" t="s">
        <v>168</v>
      </c>
      <c r="C23" s="61"/>
    </row>
    <row r="24" spans="1:3" ht="14.5" customHeight="1" x14ac:dyDescent="0.35">
      <c r="A24" s="28" t="s">
        <v>23</v>
      </c>
      <c r="B24" s="62" t="s">
        <v>169</v>
      </c>
      <c r="C24" s="61"/>
    </row>
    <row r="25" spans="1:3" x14ac:dyDescent="0.35">
      <c r="A25" s="56" t="s">
        <v>24</v>
      </c>
      <c r="B25" s="61" t="s">
        <v>179</v>
      </c>
      <c r="C25" s="45"/>
    </row>
    <row r="26" spans="1:3" x14ac:dyDescent="0.35">
      <c r="A26" s="56"/>
      <c r="B26" s="45"/>
      <c r="C26" s="45"/>
    </row>
    <row r="27" spans="1:3" ht="211" customHeight="1" x14ac:dyDescent="0.35">
      <c r="A27" s="56"/>
      <c r="B27" s="45"/>
      <c r="C27" s="45"/>
    </row>
    <row r="28" spans="1:3" x14ac:dyDescent="0.35">
      <c r="A28" s="28" t="s">
        <v>25</v>
      </c>
      <c r="B28" s="45" t="s">
        <v>170</v>
      </c>
      <c r="C28" s="45"/>
    </row>
    <row r="29" spans="1:3" x14ac:dyDescent="0.35">
      <c r="A29" s="28" t="s">
        <v>26</v>
      </c>
      <c r="B29" s="45" t="s">
        <v>171</v>
      </c>
      <c r="C29" s="45"/>
    </row>
    <row r="30" spans="1:3" x14ac:dyDescent="0.35">
      <c r="A30" s="44" t="s">
        <v>27</v>
      </c>
      <c r="B30" s="58" t="s">
        <v>172</v>
      </c>
      <c r="C30" s="58"/>
    </row>
    <row r="31" spans="1:3" x14ac:dyDescent="0.35">
      <c r="A31" s="28" t="s">
        <v>28</v>
      </c>
      <c r="B31" s="45" t="s">
        <v>173</v>
      </c>
      <c r="C31" s="45"/>
    </row>
    <row r="32" spans="1:3" x14ac:dyDescent="0.35">
      <c r="A32" s="28" t="s">
        <v>29</v>
      </c>
      <c r="B32" s="59" t="s">
        <v>174</v>
      </c>
      <c r="C32" s="60"/>
    </row>
    <row r="33" spans="1:3" x14ac:dyDescent="0.35">
      <c r="A33" s="5" t="s">
        <v>30</v>
      </c>
      <c r="B33" s="57" t="s">
        <v>175</v>
      </c>
      <c r="C33" s="57"/>
    </row>
    <row r="34" spans="1:3" ht="43.5" x14ac:dyDescent="0.35">
      <c r="A34" s="5" t="s">
        <v>31</v>
      </c>
      <c r="B34" s="57" t="s">
        <v>176</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C219B367-9463-1E46-8028-5B1A2D12B1C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5" t="s">
        <v>32</v>
      </c>
      <c r="B1" s="85"/>
      <c r="C1" s="85"/>
    </row>
    <row r="2" spans="1:3" ht="15.75" customHeight="1" x14ac:dyDescent="0.35">
      <c r="A2" s="20" t="s">
        <v>33</v>
      </c>
      <c r="B2" s="75" t="s">
        <v>185</v>
      </c>
      <c r="C2" s="76"/>
    </row>
    <row r="3" spans="1:3" s="2" customFormat="1" x14ac:dyDescent="0.35">
      <c r="A3" s="5" t="s">
        <v>1</v>
      </c>
      <c r="B3" s="47" t="str">
        <f>'AUTOS  NOTA 322'!B2:C2</f>
        <v>11001400300120240037900</v>
      </c>
      <c r="C3" s="47"/>
    </row>
    <row r="4" spans="1:3" s="2" customFormat="1" x14ac:dyDescent="0.35">
      <c r="A4" s="5" t="s">
        <v>2</v>
      </c>
      <c r="B4" s="47" t="str">
        <f>'AUTOS  NOTA 322'!B3:C3</f>
        <v>JUZGADO PRIMERO CIVIL MUNICIPAL DE BOGOTÁ</v>
      </c>
      <c r="C4" s="47"/>
    </row>
    <row r="5" spans="1:3" s="2" customFormat="1" x14ac:dyDescent="0.35">
      <c r="A5" s="5" t="s">
        <v>3</v>
      </c>
      <c r="B5" s="47" t="str">
        <f>'AUTOS  NOTA 322'!B4:C4</f>
        <v>ALLIANZ SEGUROS SA
INVERSIONES CADAL SAS (POPIETARIO DEL VEHÍCULO ASEGURADO)
JHON JAIRO NOVOA JIMENEZ (CONDUCTOR DEL VEHÍCULO ASEGURADO)</v>
      </c>
      <c r="C5" s="47"/>
    </row>
    <row r="6" spans="1:3" s="2" customFormat="1" x14ac:dyDescent="0.35">
      <c r="A6" s="5" t="s">
        <v>4</v>
      </c>
      <c r="B6" s="47" t="str">
        <f>'AUTOS  NOTA 322'!B5:C5</f>
        <v>HECTOR MIGUEL MARTÍNEZ LÓPEZ</v>
      </c>
      <c r="C6" s="47"/>
    </row>
    <row r="7" spans="1:3" s="2" customFormat="1" x14ac:dyDescent="0.35">
      <c r="A7" s="5" t="s">
        <v>5</v>
      </c>
      <c r="B7" s="47" t="str">
        <f>'AUTOS  NOTA 322'!B6:C6</f>
        <v>DEMANDA DIRECTA</v>
      </c>
      <c r="C7" s="47"/>
    </row>
    <row r="8" spans="1:3" s="2" customFormat="1" ht="50.25" customHeight="1" x14ac:dyDescent="0.35">
      <c r="A8" s="31" t="s">
        <v>34</v>
      </c>
      <c r="B8" s="47" t="str">
        <f>'AUTOS  NOTA 322'!B7:C8</f>
        <v>HECTOR MIGUEL MARTÍNEZ LÓPEZ</v>
      </c>
      <c r="C8" s="47"/>
    </row>
    <row r="9" spans="1:3" x14ac:dyDescent="0.35">
      <c r="A9" s="20" t="s">
        <v>35</v>
      </c>
      <c r="B9" s="47" t="s">
        <v>177</v>
      </c>
      <c r="C9" s="47"/>
    </row>
    <row r="10" spans="1:3" x14ac:dyDescent="0.35">
      <c r="A10" s="20" t="s">
        <v>36</v>
      </c>
      <c r="B10" s="47" t="s">
        <v>115</v>
      </c>
      <c r="C10" s="47"/>
    </row>
    <row r="11" spans="1:3" x14ac:dyDescent="0.35">
      <c r="A11" s="20" t="s">
        <v>38</v>
      </c>
      <c r="B11" s="68">
        <v>4000000000</v>
      </c>
      <c r="C11" s="69"/>
    </row>
    <row r="12" spans="1:3" x14ac:dyDescent="0.35">
      <c r="A12" s="20" t="s">
        <v>39</v>
      </c>
      <c r="B12" s="68">
        <v>1800000</v>
      </c>
      <c r="C12" s="69"/>
    </row>
    <row r="13" spans="1:3" x14ac:dyDescent="0.35">
      <c r="A13" s="20" t="s">
        <v>40</v>
      </c>
      <c r="B13" s="49" t="s">
        <v>116</v>
      </c>
      <c r="C13" s="50"/>
    </row>
    <row r="14" spans="1:3" x14ac:dyDescent="0.35">
      <c r="A14" s="20" t="s">
        <v>41</v>
      </c>
      <c r="B14" s="48" t="s">
        <v>178</v>
      </c>
      <c r="C14" s="47"/>
    </row>
    <row r="15" spans="1:3" x14ac:dyDescent="0.35">
      <c r="A15" s="20" t="s">
        <v>42</v>
      </c>
      <c r="B15" s="47" t="s">
        <v>111</v>
      </c>
      <c r="C15" s="47"/>
    </row>
    <row r="16" spans="1:3" x14ac:dyDescent="0.35">
      <c r="A16" s="20" t="s">
        <v>43</v>
      </c>
      <c r="B16" s="47" t="s">
        <v>111</v>
      </c>
      <c r="C16" s="47"/>
    </row>
    <row r="17" spans="1:3" x14ac:dyDescent="0.35">
      <c r="A17" s="72" t="s">
        <v>44</v>
      </c>
      <c r="B17" s="47" t="s">
        <v>134</v>
      </c>
      <c r="C17" s="47"/>
    </row>
    <row r="18" spans="1:3" x14ac:dyDescent="0.35">
      <c r="A18" s="73"/>
      <c r="B18" s="10" t="s">
        <v>45</v>
      </c>
      <c r="C18" s="10" t="s">
        <v>46</v>
      </c>
    </row>
    <row r="19" spans="1:3" x14ac:dyDescent="0.35">
      <c r="A19" s="73"/>
      <c r="B19" s="6" t="s">
        <v>47</v>
      </c>
      <c r="C19" s="6"/>
    </row>
    <row r="20" spans="1:3" x14ac:dyDescent="0.35">
      <c r="A20" s="73"/>
      <c r="B20" s="6"/>
      <c r="C20" s="6"/>
    </row>
    <row r="21" spans="1:3" x14ac:dyDescent="0.35">
      <c r="A21" s="74"/>
      <c r="B21" s="6"/>
      <c r="C21" s="6"/>
    </row>
    <row r="22" spans="1:3" x14ac:dyDescent="0.35">
      <c r="A22" s="20" t="s">
        <v>48</v>
      </c>
      <c r="B22" s="47"/>
      <c r="C22" s="47"/>
    </row>
    <row r="23" spans="1:3" x14ac:dyDescent="0.35">
      <c r="A23" s="20" t="s">
        <v>49</v>
      </c>
      <c r="B23" s="75"/>
      <c r="C23" s="76"/>
    </row>
    <row r="24" spans="1:3" x14ac:dyDescent="0.35">
      <c r="A24" s="20" t="s">
        <v>50</v>
      </c>
      <c r="B24" s="47" t="s">
        <v>121</v>
      </c>
      <c r="C24" s="47"/>
    </row>
    <row r="25" spans="1:3" x14ac:dyDescent="0.35">
      <c r="A25" s="20" t="s">
        <v>51</v>
      </c>
      <c r="B25" s="47"/>
      <c r="C25" s="47"/>
    </row>
    <row r="26" spans="1:3" x14ac:dyDescent="0.35">
      <c r="A26" s="20" t="s">
        <v>52</v>
      </c>
      <c r="B26" s="47"/>
      <c r="C26" s="47"/>
    </row>
    <row r="27" spans="1:3" x14ac:dyDescent="0.35">
      <c r="A27" s="19" t="s">
        <v>53</v>
      </c>
      <c r="B27" s="47"/>
      <c r="C27" s="47"/>
    </row>
    <row r="28" spans="1:3" x14ac:dyDescent="0.35">
      <c r="A28" s="77" t="s">
        <v>54</v>
      </c>
      <c r="B28" s="77"/>
      <c r="C28" s="77"/>
    </row>
    <row r="29" spans="1:3" x14ac:dyDescent="0.35">
      <c r="A29" s="70" t="s">
        <v>55</v>
      </c>
      <c r="B29" s="71"/>
      <c r="C29" s="11"/>
    </row>
    <row r="30" spans="1:3" x14ac:dyDescent="0.35">
      <c r="A30" s="70" t="s">
        <v>56</v>
      </c>
      <c r="B30" s="71"/>
      <c r="C30" s="11"/>
    </row>
    <row r="31" spans="1:3" x14ac:dyDescent="0.35">
      <c r="A31" s="70" t="s">
        <v>57</v>
      </c>
      <c r="B31" s="71"/>
      <c r="C31" s="12"/>
    </row>
    <row r="32" spans="1:3" x14ac:dyDescent="0.35">
      <c r="A32" s="70" t="s">
        <v>58</v>
      </c>
      <c r="B32" s="71"/>
      <c r="C32" s="11"/>
    </row>
    <row r="33" spans="1:3" x14ac:dyDescent="0.35">
      <c r="A33" s="70" t="s">
        <v>59</v>
      </c>
      <c r="B33" s="71"/>
      <c r="C33" s="11"/>
    </row>
    <row r="34" spans="1:3" x14ac:dyDescent="0.35">
      <c r="A34" s="70" t="s">
        <v>60</v>
      </c>
      <c r="B34" s="71"/>
      <c r="C34" s="13"/>
    </row>
    <row r="35" spans="1:3" x14ac:dyDescent="0.35">
      <c r="A35" s="66" t="s">
        <v>61</v>
      </c>
      <c r="B35" s="67"/>
      <c r="C35" s="14"/>
    </row>
    <row r="36" spans="1:3" x14ac:dyDescent="0.35">
      <c r="A36" s="66" t="s">
        <v>62</v>
      </c>
      <c r="B36" s="67"/>
      <c r="C36" s="15"/>
    </row>
    <row r="37" spans="1:3" x14ac:dyDescent="0.35">
      <c r="A37" s="78" t="s">
        <v>63</v>
      </c>
      <c r="B37" s="79"/>
      <c r="C37" s="15"/>
    </row>
    <row r="38" spans="1:3" x14ac:dyDescent="0.35">
      <c r="A38" s="80"/>
      <c r="B38" s="81"/>
      <c r="C38" s="15"/>
    </row>
    <row r="39" spans="1:3" x14ac:dyDescent="0.35">
      <c r="A39" s="82"/>
      <c r="B39" s="83"/>
      <c r="C39" s="15"/>
    </row>
    <row r="40" spans="1:3" x14ac:dyDescent="0.35">
      <c r="A40" s="84" t="s">
        <v>64</v>
      </c>
      <c r="B40" s="84"/>
      <c r="C40" s="84"/>
    </row>
    <row r="41" spans="1:3" x14ac:dyDescent="0.35">
      <c r="A41" s="17" t="s">
        <v>65</v>
      </c>
      <c r="B41" s="18"/>
      <c r="C41" s="15"/>
    </row>
    <row r="42" spans="1:3" x14ac:dyDescent="0.35">
      <c r="A42" s="66" t="s">
        <v>66</v>
      </c>
      <c r="B42" s="67"/>
      <c r="C42" s="15"/>
    </row>
    <row r="43" spans="1:3" x14ac:dyDescent="0.35">
      <c r="A43" s="66" t="s">
        <v>67</v>
      </c>
      <c r="B43" s="67"/>
      <c r="C43" s="15"/>
    </row>
    <row r="44" spans="1:3" x14ac:dyDescent="0.35">
      <c r="A44" s="17" t="s">
        <v>68</v>
      </c>
      <c r="B44" s="18"/>
      <c r="C44" s="15"/>
    </row>
    <row r="45" spans="1:3" x14ac:dyDescent="0.35">
      <c r="A45" s="17" t="s">
        <v>69</v>
      </c>
      <c r="B45" s="18"/>
      <c r="C45" s="15"/>
    </row>
    <row r="46" spans="1:3" x14ac:dyDescent="0.35">
      <c r="A46" s="66" t="s">
        <v>70</v>
      </c>
      <c r="B46" s="67"/>
      <c r="C46" s="15"/>
    </row>
    <row r="47" spans="1:3" x14ac:dyDescent="0.35">
      <c r="A47" s="17" t="s">
        <v>71</v>
      </c>
      <c r="B47" s="16"/>
      <c r="C47" s="15"/>
    </row>
    <row r="48" spans="1:3" x14ac:dyDescent="0.35">
      <c r="A48" s="66" t="s">
        <v>72</v>
      </c>
      <c r="B48" s="67"/>
      <c r="C48" s="15"/>
    </row>
    <row r="49" spans="1:3" x14ac:dyDescent="0.35">
      <c r="A49" s="66" t="s">
        <v>73</v>
      </c>
      <c r="B49" s="67"/>
      <c r="C49" s="15"/>
    </row>
    <row r="50" spans="1:3" x14ac:dyDescent="0.35">
      <c r="A50" s="66" t="s">
        <v>63</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15" sqref="B15"/>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5" t="s">
        <v>74</v>
      </c>
      <c r="B1" s="85"/>
      <c r="C1" s="85"/>
    </row>
    <row r="2" spans="1:9" ht="15" customHeight="1" x14ac:dyDescent="0.35">
      <c r="A2" s="35" t="s">
        <v>33</v>
      </c>
      <c r="B2" s="89" t="str">
        <f>'AUTOS NOTA 321'!B2:C2</f>
        <v>SINIESTRO 118442605 - LEGIS APJ32421</v>
      </c>
      <c r="C2" s="90"/>
    </row>
    <row r="3" spans="1:9" x14ac:dyDescent="0.35">
      <c r="A3" s="36" t="s">
        <v>1</v>
      </c>
      <c r="B3" s="104" t="str">
        <f>'AUTOS  NOTA 322'!B2:C2</f>
        <v>11001400300120240037900</v>
      </c>
      <c r="C3" s="104"/>
    </row>
    <row r="4" spans="1:9" x14ac:dyDescent="0.35">
      <c r="A4" s="36" t="s">
        <v>2</v>
      </c>
      <c r="B4" s="104" t="str">
        <f>'AUTOS  NOTA 322'!B3:C3</f>
        <v>JUZGADO PRIMERO CIVIL MUNICIPAL DE BOGOTÁ</v>
      </c>
      <c r="C4" s="104"/>
    </row>
    <row r="5" spans="1:9" x14ac:dyDescent="0.35">
      <c r="A5" s="36" t="s">
        <v>3</v>
      </c>
      <c r="B5" s="104" t="str">
        <f>'AUTOS  NOTA 322'!B4:C4</f>
        <v>ALLIANZ SEGUROS SA
INVERSIONES CADAL SAS (POPIETARIO DEL VEHÍCULO ASEGURADO)
JHON JAIRO NOVOA JIMENEZ (CONDUCTOR DEL VEHÍCULO ASEGURADO)</v>
      </c>
      <c r="C5" s="104"/>
    </row>
    <row r="6" spans="1:9" ht="15" customHeight="1" x14ac:dyDescent="0.35">
      <c r="A6" s="36" t="s">
        <v>4</v>
      </c>
      <c r="B6" s="104" t="str">
        <f>'AUTOS  NOTA 322'!B5:C5</f>
        <v>HECTOR MIGUEL MARTÍNEZ LÓPEZ</v>
      </c>
      <c r="C6" s="104"/>
    </row>
    <row r="7" spans="1:9" x14ac:dyDescent="0.35">
      <c r="A7" s="36" t="s">
        <v>5</v>
      </c>
      <c r="B7" s="104" t="str">
        <f>'AUTOS  NOTA 322'!B6:C6</f>
        <v>DEMANDA DIRECTA</v>
      </c>
      <c r="C7" s="104"/>
    </row>
    <row r="8" spans="1:9" x14ac:dyDescent="0.35">
      <c r="A8" s="38" t="s">
        <v>34</v>
      </c>
      <c r="B8" s="104" t="str">
        <f>'AUTOS  NOTA 322'!B7:C8</f>
        <v>HECTOR MIGUEL MARTÍNEZ LÓPEZ</v>
      </c>
      <c r="C8" s="104"/>
    </row>
    <row r="9" spans="1:9" ht="29" x14ac:dyDescent="0.35">
      <c r="A9" s="36" t="s">
        <v>75</v>
      </c>
      <c r="B9" s="102">
        <f>SUM(C11,C12,C14,C15,C17)</f>
        <v>142994221</v>
      </c>
      <c r="C9" s="103"/>
    </row>
    <row r="10" spans="1:9" x14ac:dyDescent="0.35">
      <c r="A10" s="105" t="s">
        <v>76</v>
      </c>
      <c r="B10" s="94" t="s">
        <v>77</v>
      </c>
      <c r="C10" s="95"/>
    </row>
    <row r="11" spans="1:9" x14ac:dyDescent="0.35">
      <c r="A11" s="105"/>
      <c r="B11" s="37" t="s">
        <v>78</v>
      </c>
      <c r="C11" s="32">
        <v>51336239</v>
      </c>
    </row>
    <row r="12" spans="1:9" x14ac:dyDescent="0.35">
      <c r="A12" s="105"/>
      <c r="B12" s="37" t="s">
        <v>79</v>
      </c>
      <c r="C12" s="32">
        <v>657982</v>
      </c>
    </row>
    <row r="13" spans="1:9" x14ac:dyDescent="0.35">
      <c r="A13" s="105"/>
      <c r="B13" s="94"/>
      <c r="C13" s="95"/>
    </row>
    <row r="14" spans="1:9" x14ac:dyDescent="0.35">
      <c r="A14" s="105"/>
      <c r="B14" s="37" t="s">
        <v>80</v>
      </c>
      <c r="C14" s="40">
        <v>39000000</v>
      </c>
    </row>
    <row r="15" spans="1:9" x14ac:dyDescent="0.35">
      <c r="A15" s="105"/>
      <c r="B15" s="37" t="s">
        <v>186</v>
      </c>
      <c r="C15" s="40">
        <v>52000000</v>
      </c>
      <c r="E15" t="s">
        <v>81</v>
      </c>
      <c r="F15" s="22">
        <v>0.7</v>
      </c>
    </row>
    <row r="16" spans="1:9" x14ac:dyDescent="0.35">
      <c r="A16" s="105"/>
      <c r="B16" s="94" t="s">
        <v>82</v>
      </c>
      <c r="C16" s="95"/>
      <c r="E16" t="s">
        <v>83</v>
      </c>
      <c r="F16" s="23">
        <v>0.3</v>
      </c>
      <c r="I16" s="25"/>
    </row>
    <row r="17" spans="1:9" x14ac:dyDescent="0.35">
      <c r="A17" s="105"/>
      <c r="B17" s="37"/>
      <c r="C17" s="41"/>
      <c r="F17" s="26"/>
      <c r="I17" s="25"/>
    </row>
    <row r="18" spans="1:9" ht="23.25" customHeight="1" x14ac:dyDescent="0.35">
      <c r="A18" s="39" t="s">
        <v>84</v>
      </c>
      <c r="B18" s="89" t="s">
        <v>83</v>
      </c>
      <c r="C18" s="90"/>
    </row>
    <row r="19" spans="1:9" ht="58" x14ac:dyDescent="0.35">
      <c r="A19" s="36" t="s">
        <v>85</v>
      </c>
      <c r="B19" s="96" t="s">
        <v>183</v>
      </c>
      <c r="C19" s="97"/>
    </row>
    <row r="20" spans="1:9" ht="15" customHeight="1" x14ac:dyDescent="0.35">
      <c r="A20" s="21" t="s">
        <v>86</v>
      </c>
      <c r="B20" s="91">
        <f>((C22+C23+C25+C26+C30+C28+C32+C34+C29+C33)-C37)*C36*C38</f>
        <v>116169931</v>
      </c>
      <c r="C20" s="91"/>
    </row>
    <row r="21" spans="1:9" x14ac:dyDescent="0.35">
      <c r="A21" s="7" t="s">
        <v>87</v>
      </c>
      <c r="B21" s="98" t="s">
        <v>77</v>
      </c>
      <c r="C21" s="99"/>
    </row>
    <row r="22" spans="1:9" x14ac:dyDescent="0.35">
      <c r="A22" s="100"/>
      <c r="B22" s="37" t="s">
        <v>78</v>
      </c>
      <c r="C22" s="32">
        <v>48311949</v>
      </c>
    </row>
    <row r="23" spans="1:9" x14ac:dyDescent="0.35">
      <c r="A23" s="101"/>
      <c r="B23" s="37" t="s">
        <v>79</v>
      </c>
      <c r="C23" s="32">
        <v>657982</v>
      </c>
    </row>
    <row r="24" spans="1:9" x14ac:dyDescent="0.35">
      <c r="A24" s="101"/>
      <c r="B24" s="94" t="s">
        <v>88</v>
      </c>
      <c r="C24" s="95"/>
    </row>
    <row r="25" spans="1:9" x14ac:dyDescent="0.35">
      <c r="A25" s="101"/>
      <c r="B25" s="37" t="s">
        <v>80</v>
      </c>
      <c r="C25" s="32">
        <v>39000000</v>
      </c>
    </row>
    <row r="26" spans="1:9" ht="29.25" customHeight="1" x14ac:dyDescent="0.35">
      <c r="A26" s="101"/>
      <c r="B26" s="37" t="s">
        <v>89</v>
      </c>
      <c r="C26" s="32">
        <v>30000000</v>
      </c>
    </row>
    <row r="27" spans="1:9" x14ac:dyDescent="0.35">
      <c r="A27" s="101"/>
      <c r="B27" s="94" t="s">
        <v>90</v>
      </c>
      <c r="C27" s="95"/>
    </row>
    <row r="28" spans="1:9" x14ac:dyDescent="0.35">
      <c r="A28" s="101"/>
      <c r="B28" s="37" t="s">
        <v>91</v>
      </c>
      <c r="C28" s="32">
        <v>0</v>
      </c>
    </row>
    <row r="29" spans="1:9" x14ac:dyDescent="0.35">
      <c r="A29" s="101"/>
      <c r="B29" s="37" t="s">
        <v>78</v>
      </c>
      <c r="C29" s="32"/>
    </row>
    <row r="30" spans="1:9" x14ac:dyDescent="0.35">
      <c r="A30" s="101"/>
      <c r="B30" s="37" t="s">
        <v>79</v>
      </c>
      <c r="C30" s="32">
        <v>0</v>
      </c>
    </row>
    <row r="31" spans="1:9" x14ac:dyDescent="0.35">
      <c r="A31" s="101"/>
      <c r="B31" s="94" t="s">
        <v>92</v>
      </c>
      <c r="C31" s="95"/>
    </row>
    <row r="32" spans="1:9" x14ac:dyDescent="0.35">
      <c r="A32" s="101"/>
      <c r="B32" s="37"/>
      <c r="C32" s="32"/>
    </row>
    <row r="33" spans="1:3" x14ac:dyDescent="0.35">
      <c r="A33" s="101"/>
      <c r="B33" s="37" t="s">
        <v>78</v>
      </c>
      <c r="C33" s="32">
        <v>0</v>
      </c>
    </row>
    <row r="34" spans="1:3" x14ac:dyDescent="0.35">
      <c r="A34" s="101"/>
      <c r="B34" s="37" t="s">
        <v>79</v>
      </c>
      <c r="C34" s="32">
        <v>0</v>
      </c>
    </row>
    <row r="35" spans="1:3" x14ac:dyDescent="0.35">
      <c r="A35" s="101"/>
      <c r="B35" s="94" t="s">
        <v>93</v>
      </c>
      <c r="C35" s="95"/>
    </row>
    <row r="36" spans="1:3" x14ac:dyDescent="0.35">
      <c r="A36" s="101"/>
      <c r="B36" s="37" t="s">
        <v>94</v>
      </c>
      <c r="C36" s="33">
        <v>1</v>
      </c>
    </row>
    <row r="37" spans="1:3" x14ac:dyDescent="0.35">
      <c r="A37" s="101"/>
      <c r="B37" s="37" t="s">
        <v>39</v>
      </c>
      <c r="C37" s="34">
        <v>1800000</v>
      </c>
    </row>
    <row r="38" spans="1:3" x14ac:dyDescent="0.35">
      <c r="A38" s="101"/>
      <c r="B38" s="37" t="s">
        <v>95</v>
      </c>
      <c r="C38" s="33">
        <v>1</v>
      </c>
    </row>
    <row r="39" spans="1:3" x14ac:dyDescent="0.35">
      <c r="A39" s="24" t="s">
        <v>96</v>
      </c>
      <c r="B39" s="91">
        <f>IFERROR(B20*(VLOOKUP(B18,E15:F17,2,0)),16666)</f>
        <v>34850979.299999997</v>
      </c>
      <c r="C39" s="91"/>
    </row>
    <row r="40" spans="1:3" ht="93" customHeight="1" x14ac:dyDescent="0.35">
      <c r="A40" s="36" t="s">
        <v>97</v>
      </c>
      <c r="B40" s="92" t="s">
        <v>182</v>
      </c>
      <c r="C40" s="93"/>
    </row>
    <row r="41" spans="1:3" ht="211.5" customHeight="1" x14ac:dyDescent="0.35">
      <c r="A41" s="36" t="s">
        <v>98</v>
      </c>
      <c r="B41" s="87" t="s">
        <v>184</v>
      </c>
      <c r="C41" s="88"/>
    </row>
    <row r="42" spans="1:3" ht="26.25" customHeight="1" x14ac:dyDescent="0.35">
      <c r="A42" s="43" t="s">
        <v>99</v>
      </c>
      <c r="B42" s="43"/>
      <c r="C42" s="43"/>
    </row>
    <row r="43" spans="1:3" x14ac:dyDescent="0.35">
      <c r="A43" s="42" t="s">
        <v>100</v>
      </c>
      <c r="B43" s="86" t="s">
        <v>180</v>
      </c>
      <c r="C43" s="86"/>
    </row>
    <row r="44" spans="1:3" ht="41.25" customHeight="1" x14ac:dyDescent="0.35">
      <c r="A44" s="42" t="s">
        <v>101</v>
      </c>
      <c r="B44" s="86" t="s">
        <v>181</v>
      </c>
      <c r="C44" s="86"/>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5" t="s">
        <v>102</v>
      </c>
      <c r="B1" s="85"/>
      <c r="C1" s="85"/>
    </row>
    <row r="2" spans="1:3" x14ac:dyDescent="0.35">
      <c r="A2" s="20" t="s">
        <v>33</v>
      </c>
      <c r="B2" s="75" t="str">
        <f>'AUTOS NOTA 324'!B2:C2</f>
        <v>SINIESTRO 118442605 - LEGIS APJ32421</v>
      </c>
      <c r="C2" s="76"/>
    </row>
    <row r="3" spans="1:3" x14ac:dyDescent="0.35">
      <c r="A3" s="5" t="s">
        <v>1</v>
      </c>
      <c r="B3" s="47" t="str">
        <f>'AUTOS  NOTA 322'!B2:C2</f>
        <v>11001400300120240037900</v>
      </c>
      <c r="C3" s="47"/>
    </row>
    <row r="4" spans="1:3" x14ac:dyDescent="0.35">
      <c r="A4" s="5" t="s">
        <v>2</v>
      </c>
      <c r="B4" s="47" t="str">
        <f>'AUTOS  NOTA 322'!B3:C3</f>
        <v>JUZGADO PRIMERO CIVIL MUNICIPAL DE BOGOTÁ</v>
      </c>
      <c r="C4" s="47"/>
    </row>
    <row r="5" spans="1:3" x14ac:dyDescent="0.35">
      <c r="A5" s="5" t="s">
        <v>3</v>
      </c>
      <c r="B5" s="47" t="str">
        <f>'AUTOS  NOTA 322'!B4:C4</f>
        <v>ALLIANZ SEGUROS SA
INVERSIONES CADAL SAS (POPIETARIO DEL VEHÍCULO ASEGURADO)
JHON JAIRO NOVOA JIMENEZ (CONDUCTOR DEL VEHÍCULO ASEGURADO)</v>
      </c>
      <c r="C5" s="47"/>
    </row>
    <row r="6" spans="1:3" ht="15" customHeight="1" x14ac:dyDescent="0.35">
      <c r="A6" s="5" t="s">
        <v>4</v>
      </c>
      <c r="B6" s="47" t="str">
        <f>'AUTOS  NOTA 322'!B5:C5</f>
        <v>HECTOR MIGUEL MARTÍNEZ LÓPEZ</v>
      </c>
      <c r="C6" s="47"/>
    </row>
    <row r="7" spans="1:3" ht="15" customHeight="1" x14ac:dyDescent="0.35">
      <c r="A7" s="5" t="s">
        <v>5</v>
      </c>
      <c r="B7" s="47" t="str">
        <f>'AUTOS  NOTA 322'!B6:C6</f>
        <v>DEMANDA DIRECTA</v>
      </c>
      <c r="C7" s="47"/>
    </row>
    <row r="8" spans="1:3" ht="15" customHeight="1" x14ac:dyDescent="0.35">
      <c r="A8" s="31" t="s">
        <v>34</v>
      </c>
      <c r="B8" s="47" t="str">
        <f>'AUTOS  NOTA 322'!B7:C8</f>
        <v>HECTOR MIGUEL MARTÍNEZ LÓPEZ</v>
      </c>
      <c r="C8" s="47"/>
    </row>
    <row r="9" spans="1:3" ht="19" customHeight="1" x14ac:dyDescent="0.35">
      <c r="A9" s="5" t="s">
        <v>103</v>
      </c>
      <c r="B9" s="47"/>
      <c r="C9" s="47"/>
    </row>
    <row r="10" spans="1:3" x14ac:dyDescent="0.35">
      <c r="A10" s="7" t="s">
        <v>87</v>
      </c>
      <c r="B10" s="108">
        <f>'AUTOS NOTA 324'!B20:C20</f>
        <v>116169931</v>
      </c>
      <c r="C10" s="108"/>
    </row>
    <row r="11" spans="1:3" x14ac:dyDescent="0.35">
      <c r="A11" s="7" t="s">
        <v>104</v>
      </c>
      <c r="B11" s="109">
        <f>'AUTOS NOTA 324'!B39:C39</f>
        <v>34850979.299999997</v>
      </c>
      <c r="C11" s="47"/>
    </row>
    <row r="12" spans="1:3" ht="29" x14ac:dyDescent="0.35">
      <c r="A12" s="7" t="s">
        <v>105</v>
      </c>
      <c r="B12" s="106"/>
      <c r="C12" s="107"/>
    </row>
    <row r="13" spans="1:3" ht="43.5" x14ac:dyDescent="0.35">
      <c r="A13" s="5" t="s">
        <v>106</v>
      </c>
      <c r="B13" s="47"/>
      <c r="C13" s="47"/>
    </row>
    <row r="14" spans="1:3" ht="43.5" x14ac:dyDescent="0.35">
      <c r="A14" s="5" t="s">
        <v>107</v>
      </c>
      <c r="B14" s="47"/>
      <c r="C14" s="47"/>
    </row>
    <row r="15" spans="1:3" x14ac:dyDescent="0.35">
      <c r="A15" s="5" t="s">
        <v>108</v>
      </c>
      <c r="B15" s="6"/>
      <c r="C15" s="6"/>
    </row>
    <row r="16" spans="1:3" x14ac:dyDescent="0.35">
      <c r="A16" s="7" t="s">
        <v>109</v>
      </c>
      <c r="B16" s="47"/>
      <c r="C16" s="47"/>
    </row>
    <row r="17" spans="1:3" x14ac:dyDescent="0.35">
      <c r="A17" s="6" t="s">
        <v>110</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40</v>
      </c>
      <c r="B1" t="s">
        <v>111</v>
      </c>
      <c r="C1" s="9" t="s">
        <v>44</v>
      </c>
      <c r="D1" s="9" t="s">
        <v>112</v>
      </c>
      <c r="E1" s="3" t="s">
        <v>50</v>
      </c>
      <c r="F1" s="2" t="s">
        <v>81</v>
      </c>
      <c r="G1" s="4">
        <v>0</v>
      </c>
      <c r="H1" t="s">
        <v>16</v>
      </c>
      <c r="I1" t="s">
        <v>113</v>
      </c>
      <c r="K1" t="s">
        <v>114</v>
      </c>
      <c r="L1" s="30" t="s">
        <v>115</v>
      </c>
      <c r="M1" t="s">
        <v>116</v>
      </c>
      <c r="N1" t="s">
        <v>81</v>
      </c>
      <c r="O1" t="s">
        <v>117</v>
      </c>
    </row>
    <row r="2" spans="1:15" x14ac:dyDescent="0.35">
      <c r="A2" t="s">
        <v>116</v>
      </c>
      <c r="B2" t="s">
        <v>118</v>
      </c>
      <c r="C2" t="s">
        <v>119</v>
      </c>
      <c r="D2" s="2" t="s">
        <v>120</v>
      </c>
      <c r="E2" s="1" t="s">
        <v>121</v>
      </c>
      <c r="F2" s="2" t="s">
        <v>122</v>
      </c>
      <c r="G2" s="4">
        <v>0.7</v>
      </c>
      <c r="H2" t="s">
        <v>123</v>
      </c>
      <c r="I2" t="s">
        <v>124</v>
      </c>
      <c r="K2" t="s">
        <v>125</v>
      </c>
      <c r="L2" s="30" t="s">
        <v>126</v>
      </c>
      <c r="M2" t="s">
        <v>127</v>
      </c>
      <c r="N2" t="s">
        <v>83</v>
      </c>
      <c r="O2" t="s">
        <v>118</v>
      </c>
    </row>
    <row r="3" spans="1:15" x14ac:dyDescent="0.35">
      <c r="A3" t="s">
        <v>127</v>
      </c>
      <c r="C3" t="s">
        <v>128</v>
      </c>
      <c r="D3" s="2" t="s">
        <v>129</v>
      </c>
      <c r="E3" s="1" t="s">
        <v>130</v>
      </c>
      <c r="F3" s="2" t="s">
        <v>83</v>
      </c>
      <c r="G3" s="4">
        <v>0.3</v>
      </c>
      <c r="H3" t="s">
        <v>131</v>
      </c>
      <c r="I3" t="s">
        <v>132</v>
      </c>
      <c r="L3" s="30" t="s">
        <v>37</v>
      </c>
      <c r="M3" t="s">
        <v>133</v>
      </c>
      <c r="N3" t="s">
        <v>122</v>
      </c>
    </row>
    <row r="4" spans="1:15" x14ac:dyDescent="0.35">
      <c r="A4" t="s">
        <v>133</v>
      </c>
      <c r="C4" t="s">
        <v>134</v>
      </c>
      <c r="E4" s="1" t="s">
        <v>135</v>
      </c>
      <c r="H4" t="s">
        <v>136</v>
      </c>
      <c r="I4" t="s">
        <v>137</v>
      </c>
      <c r="L4" t="s">
        <v>138</v>
      </c>
    </row>
    <row r="5" spans="1:15" x14ac:dyDescent="0.35">
      <c r="A5" t="s">
        <v>139</v>
      </c>
      <c r="E5" s="1" t="s">
        <v>140</v>
      </c>
      <c r="H5" t="s">
        <v>141</v>
      </c>
      <c r="I5" t="s">
        <v>142</v>
      </c>
      <c r="L5" s="30" t="s">
        <v>143</v>
      </c>
    </row>
    <row r="6" spans="1:15" x14ac:dyDescent="0.35">
      <c r="E6" s="1" t="s">
        <v>144</v>
      </c>
      <c r="I6" t="s">
        <v>145</v>
      </c>
      <c r="L6" s="30" t="s">
        <v>146</v>
      </c>
    </row>
    <row r="7" spans="1:15" x14ac:dyDescent="0.35">
      <c r="E7" s="1" t="s">
        <v>147</v>
      </c>
      <c r="I7" t="s">
        <v>148</v>
      </c>
      <c r="L7" s="30" t="s">
        <v>149</v>
      </c>
    </row>
    <row r="8" spans="1:15" x14ac:dyDescent="0.35">
      <c r="E8" s="1" t="s">
        <v>150</v>
      </c>
      <c r="L8" s="30" t="s">
        <v>90</v>
      </c>
    </row>
    <row r="9" spans="1:15" x14ac:dyDescent="0.35">
      <c r="L9" s="30" t="s">
        <v>151</v>
      </c>
    </row>
    <row r="10" spans="1:15" x14ac:dyDescent="0.35">
      <c r="L10" s="30" t="s">
        <v>152</v>
      </c>
    </row>
    <row r="11" spans="1:15" x14ac:dyDescent="0.35">
      <c r="L11" s="30" t="s">
        <v>153</v>
      </c>
    </row>
    <row r="12" spans="1:15" x14ac:dyDescent="0.35">
      <c r="L12" s="30" t="s">
        <v>154</v>
      </c>
    </row>
    <row r="13" spans="1:15" x14ac:dyDescent="0.35">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purl.org/dc/terms/"/>
    <ds:schemaRef ds:uri="e7d3d6e7-89cb-4750-b948-5e984f176bb6"/>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382931b-6036-484b-ad41-6810b26eb986"/>
    <ds:schemaRef ds:uri="http://purl.org/dc/dcmitype/"/>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2024-10-11T23:06:58Z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