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9714B34A-52CA-4256-B95D-A198D6982C52}" xr6:coauthVersionLast="47" xr6:coauthVersionMax="47" xr10:uidLastSave="{00000000-0000-0000-0000-000000000000}"/>
  <bookViews>
    <workbookView xWindow="28680" yWindow="-120" windowWidth="29040" windowHeight="15840"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1" l="1"/>
  <c r="B17" i="1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<sst xmlns="http://schemas.openxmlformats.org/spreadsheetml/2006/main" count="208" uniqueCount="157">
  <si>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</si>
  <si>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</si>
  <si>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</si>
  <si>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</si>
  <si>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</si>
  <si>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</si>
  <si>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</si>
  <si>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</si>
  <si>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</si>
  <si>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</si>
  <si>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</si>
  <si>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</si>
  <si>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</si>
  <si>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</si>
  <si>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</si>
  <si>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</si>
  <si>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</si>
  <si>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</si>
  <si>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</si>
  <si>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</si>
  <si>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</si>
  <si>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</si>
  <si>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</si>
  <si>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</si>
  <si>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</si>
  <si>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</si>
  <si>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</si>
  <si>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</si>
  <si>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</si>
  <si>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</si>
  <si>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</si>
  <si>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</si>
  <si>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</si>
  <si>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</si>
  <si>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</si>
  <si>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</si>
  <si>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</si>
  <si>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</si>
  <si>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</si>
  <si>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</si>
  <si>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</si>
  <si>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</si>
  <si>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</si>
  <si>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</si>
  <si>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</si>
  <si>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</si>
  <si>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</si>
  <si>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</si>
  <si>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</si>
  <si>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</si>
  <si>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</si>
  <si>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</si>
  <si>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</si>
  <si>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</si>
  <si>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</si>
  <si>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</si>
  <si>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</si>
  <si>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</si>
  <si>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</si>
  <si>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</si>
  <si>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</si>
  <si>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</si>
  <si>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</si>
  <si>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</si>
  <si>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</si>
  <si>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</si>
  <si>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</si>
  <si>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</si>
  <si>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</si>
  <si>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</si>
  <si>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</si>
  <si>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</si>
  <si>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</si>
  <si>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</si>
  <si>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</si>
  <si>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</si>
  <si>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</si>
  <si>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</si>
  <si>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</si>
  <si>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</si>
  <si>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</si>
  <si>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</si>
  <si>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</si>
  <si>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</si>
  <si>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</si>
  <si>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</si>
  <si>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</si>
  <si>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</si>
  <si>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</si>
  <si>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</si>
  <si>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</si>
  <si>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</si>
  <si>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</si>
  <si>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</si>
  <si>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</si>
  <si>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</si>
  <si>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</si>
  <si>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</si>
  <si>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</si>
  <si>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</si>
  <si>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</si>
  <si>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</si>
  <si>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</si>
  <si>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</si>
  <si>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</si>
  <si>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</si>
  <si>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</si>
  <si>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</si>
  <si>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</si>
  <si>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</si>
  <si>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</si>
  <si>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</si>
  <si>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</si>
  <si>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</si>
  <si>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</si>
  <si>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</si>
  <si>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</si>
  <si>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</si>
  <si>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</si>
  <si>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</si>
  <si>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</si>
  <si>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</si>
  <si>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</si>
  <si>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</si>
  <si>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</si>
  <si>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</si>
  <si>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</si>
  <si>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</si>
  <si>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</si>
  <si>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</si>
  <si>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</si>
  <si>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</si>
  <si>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</si>
  <si>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</si>
  <si>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2024066248</t>
  </si>
  <si>
    <t>N/A</t>
  </si>
  <si>
    <t>Enfermedades graves</t>
  </si>
  <si>
    <t>Juan Carlos Guerrero Mejia C.C. 16.841.135</t>
  </si>
  <si>
    <t>Indemnización</t>
  </si>
  <si>
    <t>Intereses moratorios</t>
  </si>
  <si>
    <t>Todo el personal al servicio del tomador, cualquiera que sea su clasificación</t>
  </si>
  <si>
    <t>Superintendencia Financiera de Colombia Delegatura para Funciones Jurisdiccionales</t>
  </si>
  <si>
    <t>20 de mayo de 2024</t>
  </si>
  <si>
    <t>11 de julio de 2024</t>
  </si>
  <si>
    <t>12 de junio de 2024</t>
  </si>
  <si>
    <t>Allianz Seguros de Vida S.A.</t>
  </si>
  <si>
    <t>16 de junio de 2023</t>
  </si>
  <si>
    <r>
      <t xml:space="preserve">Juan Carlos Guerrero Mejia fue contratado como empleado de la emprea Centro Internacional de Agricultura Tropical - CIAT en el cargo de information managment coordinator y se le otrogo la posibilidad de suscribir una póliza de seguros con la aseguradora Allianz Seguros de Vida S.A. razon por la cual el 02 de mayo de 2019 diligencio el formato de ingreso al seguro de vida grupo no contributivo póliza No. 22485616 (anteriormente 22124619-22485616) con vigencia desde el 01 de julio de 2023 hasta el 01 de julio de 2024.
El 16 de junio de 2023 el demandante fue diagnosticado con cá1ncer tipo 4: </t>
    </r>
    <r>
      <rPr>
        <i/>
        <sz val="11"/>
        <color theme="1"/>
        <rFont val="Calibri"/>
        <family val="2"/>
        <scheme val="minor"/>
      </rPr>
      <t>"adenocarcinoma de recto medio T4BN2M1 EIV no mutado metastasis oseas pelvis y músculo periforme (lesion diseminativa al sacro y aleron iliaco ipsolateral), higado y pulmón HER2"</t>
    </r>
    <r>
      <rPr>
        <sz val="11"/>
        <color theme="1"/>
        <rFont val="Calibri"/>
        <family val="2"/>
        <scheme val="minor"/>
      </rPr>
      <t>, por lo cual notifico al interemediario del seguro debido a que dicha póliza cuenta entre sus amparos con los de "enfermedades graves" y "cáncer in situ" radicando el aviso de siniesto a la compañia el 20 de agosto de 2023. Posteriormente el 06 de septiembre le fueron requeridos documentos adicionales para tramitar la reclamación y finalmente el 21 de septiembre del mismo año la compañia objeto totalmente la reclamación ante la reticencia del señor Guerrero Mejia por no haber declarado sus patologias de epilepsia desde el año 2008.
Si bien se presentó una solicitud de reconsideración, la compañia ratifico la objeción el dia 31 de octubre del año 2023.</t>
    </r>
  </si>
  <si>
    <t>130507495 - APJ32438</t>
  </si>
  <si>
    <t>22485616/1146</t>
  </si>
  <si>
    <t>16/06/2023 - 01/07/2023</t>
  </si>
  <si>
    <t>x</t>
  </si>
  <si>
    <t>Reticencia</t>
  </si>
  <si>
    <t>1. NULIDAD DEL ASEGURAMIENTO COMO CONSECUENCIA DE LA RETICENCIA DEL ASEGURADO. 2. INEXISTENCIA DE OBLIGACIÓN A CARGO DE LA ASEGURADORA DE PRACTICAR Y/O EXIGIR EXÁMENES MÉDICOS EN LA ETAPA PRECONTRACTUAL. 3. LA ACREDITACIÓN DE LA MALA FE NO ES UN REQUISITO DE PRUEBA PARA QUIEN ALEGA LA RETICENCIA DEL CONTRATO DE SEGURO. 4. ALLIANZ SEGUROS DE VIDA S.A. TIENE LA FACULTAD DE RETENER LA PRIMA A TÍTULO DE PENA COMO CONSECUENCIA DE LA DECLARATORIA DE LA RETICENCIA DEL CONTRATO DE SEGURO. 5. EN CUALQUIER CASO, DE NINGUNA FORMA SE PODRÁ EXCEDER EL MÁXIMO DEL VALOR ASEGURADO.</t>
  </si>
  <si>
    <t>Intereses Moratorios</t>
  </si>
  <si>
    <t>La contingencia se califica como EVENTUAL toda vez que el Seguro de Vida Grupo No Contributiva presta cobertura material y temporal para el evento.
Lo primero que debe tomarse en consideración, es que la compañía de seguros fue vinculada a este proceso con ocasión de la Póliza Seguro de Vida Grupo No Contributiva No 22485616 la cual presta cobertura material y temporal para el hecho que da origen a este litigio. Frente a la cobertura material debe señalarse que la poliza cuenta con un amparo de enfermedades graves, el cual pretende afectarse. Frente a la cobertura temporal se advierte que la  póliza fue formalizada el 01 dejulio de 2022 y estuvo vigente hasta el 01 de julio de 2023, contando con una renovación que extiende su vigencia hasta el 07 de julio de 2024, mientras que, el diagnóstico de la enfermedad se produjo el 16 de junio de 2023 y posteriormente la reclamacion a la compañia se efectuo el 20 de agosto de 2023. Por lo tanto, el riesgo asegurado ocurrio dentro de la vigencia del seguro. 
Por otro lado, respecto a la obligación de la compañia aseguradora, encontramos que el señor Guerrero Mejia fue reticente en su declaración de asegurabilidad del 02 de mayo de 2019, entre tanto omitio declarra el estado del riesgo, pues nego cualquier padecimiento o patologia de saluid pese a que contaba con antecedentes de  "SD Convulsivo" e historia de convulsiones con inicio a sus 13 años de edad, sobre la cual mantenia manejo farmacológico permanente y diario. En tal sentido se podria dar  apliación al artículo 1058 del código de comercio el cual consagra la nulidad del contrato de seguro como consecuencia de la retincencia del asegurado. No obstante, dicha concepción debera debatirse y probarse en el tramite del proceso. Adicionalmente, cabe precisar que, hasta el momento, en este estado del proceso, no existen elementos de juicio que permitan acreditar que, de haber conocido la existencia de las patologías, el contrato de seguro no se hubiera celebrado o se habria contratado en condiciones mas onerosas. Por lo tanto, la nulidad relativa del contrato de seguro dependerá del debate probatorio que se desarrolle en el curso del proceso.
Lo anterior sin perjuicio del carácter contingente del proceso.</t>
  </si>
  <si>
    <t>La contingencia obedece, a que en caso de llegarse a determinar que la compañía incumplió las obligaciones del contrato de seguro de vida, nos veremos obligados a pagar el valor del amparo pretendido, siendo este el de "enfermedades graves" que equivale al 60% del amparo básico, el cual se calcula en 30 veces el salario devengado, teniendo una mención entre los anexos de la demanda en los que supuestamente el señor Juan Carlos Guerrero devengaba la suma de $15.080.000 al momento de realizar la reclamación. Con ello, el valor a reconocer por el citado amparo asciende a la suma de $271.440.000, a la cual se le sumara el valor de los intereses moratorios contados desde 20 de septiembre de 2023 a la fecha de presentación de este informe 08 de julio de 2024 y que ascienden a $65.442.391.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</si>
</sst>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vertical="top"/>
    </xf>
    <xf numFmtId="42" fontId="0" fillId="5" borderId="3" xfId="1" applyFont="1" applyFill="1" applyBorder="1" applyAlignment="1">
      <alignmen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WWG00M.ROOTDOM.NET\BFS-HOME\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7" zoomScaleNormal="87" workbookViewId="0">
      <selection activeCell="B12" sqref="B12:C14"/>
    </sheetView>
  </sheetViews>
  <sheetFormatPr baseColWidth="10" defaultColWidth="0" defaultRowHeight="14.4" x14ac:dyDescent="0.3"/>
  <cols>
    <col min="1" max="1" width="46.33203125" style="7" bestFit="1" customWidth="1"/>
    <col min="2" max="2" width="63.664062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134</v>
      </c>
      <c r="C2" s="52"/>
    </row>
    <row r="3" spans="1:3" x14ac:dyDescent="0.3">
      <c r="A3" s="5" t="s">
        <v>0</v>
      </c>
      <c r="B3" s="53" t="s">
        <v>141</v>
      </c>
      <c r="C3" s="54"/>
    </row>
    <row r="4" spans="1:3" x14ac:dyDescent="0.3">
      <c r="A4" s="5" t="s">
        <v>107</v>
      </c>
      <c r="B4" s="53" t="s">
        <v>145</v>
      </c>
      <c r="C4" s="54"/>
    </row>
    <row r="5" spans="1:3" ht="14.7" customHeight="1" x14ac:dyDescent="0.3">
      <c r="A5" s="5" t="s">
        <v>1</v>
      </c>
      <c r="B5" s="53" t="s">
        <v>137</v>
      </c>
      <c r="C5" s="54"/>
    </row>
    <row r="6" spans="1:3" x14ac:dyDescent="0.3">
      <c r="A6" s="5" t="s">
        <v>108</v>
      </c>
      <c r="B6" s="37" t="s">
        <v>109</v>
      </c>
      <c r="C6" s="37"/>
    </row>
    <row r="7" spans="1:3" x14ac:dyDescent="0.3">
      <c r="A7" s="5" t="s">
        <v>2</v>
      </c>
      <c r="B7" s="37" t="s">
        <v>135</v>
      </c>
      <c r="C7" s="37"/>
    </row>
    <row r="8" spans="1:3" x14ac:dyDescent="0.3">
      <c r="A8" s="5" t="s">
        <v>3</v>
      </c>
      <c r="B8" s="39" t="s">
        <v>146</v>
      </c>
      <c r="C8" s="39"/>
    </row>
    <row r="9" spans="1:3" x14ac:dyDescent="0.3">
      <c r="A9" s="5" t="s">
        <v>4</v>
      </c>
      <c r="B9" s="39" t="s">
        <v>135</v>
      </c>
      <c r="C9" s="39"/>
    </row>
    <row r="10" spans="1:3" x14ac:dyDescent="0.3">
      <c r="A10" s="5" t="s">
        <v>5</v>
      </c>
      <c r="B10" s="39" t="s">
        <v>135</v>
      </c>
      <c r="C10" s="39"/>
    </row>
    <row r="11" spans="1:3" ht="23.25" customHeight="1" x14ac:dyDescent="0.3">
      <c r="A11" s="5" t="s">
        <v>27</v>
      </c>
      <c r="B11" s="48" t="s">
        <v>136</v>
      </c>
      <c r="C11" s="49"/>
    </row>
    <row r="12" spans="1:3" x14ac:dyDescent="0.3">
      <c r="A12" s="38" t="s">
        <v>118</v>
      </c>
      <c r="B12" s="39" t="s">
        <v>147</v>
      </c>
      <c r="C12" s="37"/>
    </row>
    <row r="13" spans="1:3" ht="30" customHeight="1" x14ac:dyDescent="0.3">
      <c r="A13" s="38"/>
      <c r="B13" s="37"/>
      <c r="C13" s="37"/>
    </row>
    <row r="14" spans="1:3" ht="73.5" customHeight="1" x14ac:dyDescent="0.3">
      <c r="A14" s="38"/>
      <c r="B14" s="37"/>
      <c r="C14" s="37"/>
    </row>
    <row r="15" spans="1:3" ht="28.8" x14ac:dyDescent="0.3">
      <c r="A15" s="5" t="s">
        <v>46</v>
      </c>
      <c r="B15" s="42">
        <v>391715898</v>
      </c>
      <c r="C15" s="43"/>
    </row>
    <row r="16" spans="1:3" ht="33.75" customHeight="1" x14ac:dyDescent="0.3">
      <c r="A16" s="44" t="s">
        <v>47</v>
      </c>
      <c r="B16" s="45" t="s">
        <v>48</v>
      </c>
      <c r="C16" s="45"/>
    </row>
    <row r="17" spans="1:3" ht="33.75" customHeight="1" x14ac:dyDescent="0.3">
      <c r="A17" s="44"/>
      <c r="B17" s="11" t="s">
        <v>138</v>
      </c>
      <c r="C17" s="35">
        <v>327978000</v>
      </c>
    </row>
    <row r="18" spans="1:3" ht="33.75" customHeight="1" x14ac:dyDescent="0.3">
      <c r="A18" s="44"/>
      <c r="B18" s="11" t="s">
        <v>139</v>
      </c>
      <c r="C18" s="35">
        <v>63737898</v>
      </c>
    </row>
    <row r="19" spans="1:3" x14ac:dyDescent="0.3">
      <c r="A19" s="44"/>
      <c r="B19" s="46" t="s">
        <v>49</v>
      </c>
      <c r="C19" s="47"/>
    </row>
    <row r="20" spans="1:3" x14ac:dyDescent="0.3">
      <c r="A20" s="44"/>
      <c r="B20" s="11"/>
      <c r="C20" s="6"/>
    </row>
    <row r="21" spans="1:3" x14ac:dyDescent="0.3">
      <c r="A21" s="44"/>
      <c r="B21" s="11"/>
      <c r="C21" s="6"/>
    </row>
    <row r="22" spans="1:3" x14ac:dyDescent="0.3">
      <c r="A22" s="44"/>
      <c r="B22" s="46" t="s">
        <v>106</v>
      </c>
      <c r="C22" s="47"/>
    </row>
    <row r="23" spans="1:3" x14ac:dyDescent="0.3">
      <c r="A23" s="44"/>
      <c r="B23" s="11"/>
      <c r="C23" s="16"/>
    </row>
    <row r="24" spans="1:3" x14ac:dyDescent="0.3">
      <c r="A24" s="5" t="s">
        <v>6</v>
      </c>
      <c r="B24" s="37" t="s">
        <v>140</v>
      </c>
      <c r="C24" s="37"/>
    </row>
    <row r="25" spans="1:3" x14ac:dyDescent="0.3">
      <c r="A25" s="5" t="s">
        <v>7</v>
      </c>
      <c r="B25" s="37" t="s">
        <v>135</v>
      </c>
      <c r="C25" s="37"/>
    </row>
    <row r="26" spans="1:3" x14ac:dyDescent="0.3">
      <c r="A26" s="5" t="s">
        <v>8</v>
      </c>
      <c r="B26" s="37">
        <v>22485616</v>
      </c>
      <c r="C26" s="37"/>
    </row>
    <row r="27" spans="1:3" x14ac:dyDescent="0.3">
      <c r="A27" s="5" t="s">
        <v>42</v>
      </c>
      <c r="B27" s="40" t="s">
        <v>142</v>
      </c>
      <c r="C27" s="41"/>
    </row>
    <row r="28" spans="1:3" x14ac:dyDescent="0.3">
      <c r="A28" s="5" t="s">
        <v>9</v>
      </c>
      <c r="B28" s="36" t="s">
        <v>144</v>
      </c>
      <c r="C28" s="36"/>
    </row>
    <row r="29" spans="1:3" x14ac:dyDescent="0.3">
      <c r="A29" s="5" t="s">
        <v>10</v>
      </c>
      <c r="B29" s="37" t="s">
        <v>143</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4.4" x14ac:dyDescent="0.3"/>
  <cols>
    <col min="1" max="1" width="44.44140625" customWidth="1"/>
    <col min="2" max="2" width="25.6640625" customWidth="1"/>
    <col min="3" max="3" width="100.6640625" customWidth="1"/>
    <col min="4" max="16384" width="11.44140625" hidden="1"/>
  </cols>
  <sheetData>
    <row r="1" spans="1:3" ht="18" x14ac:dyDescent="0.3">
      <c r="A1" s="65" t="s">
        <v>40</v>
      </c>
      <c r="B1" s="65"/>
      <c r="C1" s="65"/>
    </row>
    <row r="2" spans="1:3" x14ac:dyDescent="0.3">
      <c r="A2" s="13" t="s">
        <v>25</v>
      </c>
      <c r="B2" s="66" t="s">
        <v>148</v>
      </c>
      <c r="C2" s="67"/>
    </row>
    <row r="3" spans="1:3" x14ac:dyDescent="0.3">
      <c r="A3" s="5" t="s">
        <v>11</v>
      </c>
      <c r="B3" s="37" t="str">
        <f>'GENERALES NOTA 322'!B2:C2</f>
        <v>2024066248</v>
      </c>
      <c r="C3" s="37"/>
    </row>
    <row r="4" spans="1:3" x14ac:dyDescent="0.3">
      <c r="A4" s="5" t="s">
        <v>0</v>
      </c>
      <c r="B4" s="37" t="str">
        <f>'GENERALES NOTA 322'!B3:C3</f>
        <v>Superintendencia Financiera de Colombia Delegatura para Funciones Jurisdiccionales</v>
      </c>
      <c r="C4" s="37"/>
    </row>
    <row r="5" spans="1:3" x14ac:dyDescent="0.3">
      <c r="A5" s="5" t="s">
        <v>107</v>
      </c>
      <c r="B5" s="37" t="str">
        <f>'GENERALES NOTA 322'!B4:C4</f>
        <v>Allianz Seguros de Vida S.A.</v>
      </c>
      <c r="C5" s="37"/>
    </row>
    <row r="6" spans="1:3" x14ac:dyDescent="0.3">
      <c r="A6" s="5" t="s">
        <v>1</v>
      </c>
      <c r="B6" s="37" t="str">
        <f>'GENERALES NOTA 322'!B5:C5</f>
        <v>Juan Carlos Guerrero Mejia C.C. 16.841.135</v>
      </c>
      <c r="C6" s="37"/>
    </row>
    <row r="7" spans="1:3" x14ac:dyDescent="0.3">
      <c r="A7" s="5" t="s">
        <v>108</v>
      </c>
      <c r="B7" s="37" t="str">
        <f>'GENERALES NOTA 322'!B6:C6</f>
        <v>DEMANDA DIRECTA</v>
      </c>
      <c r="C7" s="37"/>
    </row>
    <row r="8" spans="1:3" x14ac:dyDescent="0.3">
      <c r="A8" s="13" t="s">
        <v>26</v>
      </c>
      <c r="B8" s="37" t="s">
        <v>149</v>
      </c>
      <c r="C8" s="37"/>
    </row>
    <row r="9" spans="1:3" x14ac:dyDescent="0.3">
      <c r="A9" s="13" t="s">
        <v>27</v>
      </c>
      <c r="B9" s="37" t="s">
        <v>136</v>
      </c>
      <c r="C9" s="37"/>
    </row>
    <row r="10" spans="1:3" x14ac:dyDescent="0.3">
      <c r="A10" s="13" t="s">
        <v>75</v>
      </c>
      <c r="B10" s="40">
        <v>325728000</v>
      </c>
      <c r="C10" s="68"/>
    </row>
    <row r="11" spans="1:3" x14ac:dyDescent="0.3">
      <c r="A11" s="13" t="s">
        <v>114</v>
      </c>
      <c r="B11" s="66"/>
      <c r="C11" s="67"/>
    </row>
    <row r="12" spans="1:3" x14ac:dyDescent="0.3">
      <c r="A12" s="13" t="s">
        <v>58</v>
      </c>
      <c r="B12" s="53" t="s">
        <v>66</v>
      </c>
      <c r="C12" s="54"/>
    </row>
    <row r="13" spans="1:3" x14ac:dyDescent="0.3">
      <c r="A13" s="13" t="s">
        <v>28</v>
      </c>
      <c r="B13" s="37" t="s">
        <v>150</v>
      </c>
      <c r="C13" s="37"/>
    </row>
    <row r="14" spans="1:3" x14ac:dyDescent="0.3">
      <c r="A14" s="13" t="s">
        <v>29</v>
      </c>
      <c r="B14" s="37" t="s">
        <v>32</v>
      </c>
      <c r="C14" s="37"/>
    </row>
    <row r="15" spans="1:3" x14ac:dyDescent="0.3">
      <c r="A15" s="13" t="s">
        <v>30</v>
      </c>
      <c r="B15" s="37" t="s">
        <v>32</v>
      </c>
      <c r="C15" s="37"/>
    </row>
    <row r="16" spans="1:3" x14ac:dyDescent="0.3">
      <c r="A16" s="63" t="s">
        <v>31</v>
      </c>
      <c r="B16" s="37" t="s">
        <v>72</v>
      </c>
      <c r="C16" s="37"/>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7" t="s">
        <v>33</v>
      </c>
      <c r="C21" s="37"/>
    </row>
    <row r="22" spans="1:3" x14ac:dyDescent="0.3">
      <c r="A22" s="13" t="s">
        <v>59</v>
      </c>
      <c r="B22" s="53"/>
      <c r="C22" s="54"/>
    </row>
    <row r="23" spans="1:3" x14ac:dyDescent="0.3">
      <c r="A23" s="13" t="s">
        <v>16</v>
      </c>
      <c r="B23" s="37" t="s">
        <v>19</v>
      </c>
      <c r="C23" s="37"/>
    </row>
    <row r="24" spans="1:3" x14ac:dyDescent="0.3">
      <c r="A24" s="13" t="s">
        <v>73</v>
      </c>
      <c r="B24" s="37" t="s">
        <v>33</v>
      </c>
      <c r="C24" s="37"/>
    </row>
    <row r="25" spans="1:3" x14ac:dyDescent="0.3">
      <c r="A25" s="13" t="s">
        <v>38</v>
      </c>
      <c r="B25" s="37"/>
      <c r="C25" s="37"/>
    </row>
    <row r="26" spans="1:3" x14ac:dyDescent="0.3">
      <c r="A26" s="12" t="s">
        <v>74</v>
      </c>
      <c r="B26" s="37"/>
      <c r="C26" s="37"/>
    </row>
    <row r="27" spans="1:3" x14ac:dyDescent="0.3">
      <c r="A27" s="62" t="s">
        <v>62</v>
      </c>
      <c r="B27" s="62"/>
      <c r="C27" s="62"/>
    </row>
    <row r="28" spans="1:3" ht="14.7" customHeight="1" x14ac:dyDescent="0.3">
      <c r="A28" s="57" t="s">
        <v>37</v>
      </c>
      <c r="B28" s="58"/>
      <c r="C28" s="31" t="s">
        <v>151</v>
      </c>
    </row>
    <row r="29" spans="1:3" ht="14.7" customHeight="1" x14ac:dyDescent="0.3">
      <c r="A29" s="59" t="s">
        <v>36</v>
      </c>
      <c r="B29" s="60"/>
      <c r="C29" s="31" t="s">
        <v>151</v>
      </c>
    </row>
    <row r="30" spans="1:3" ht="14.7" customHeight="1" x14ac:dyDescent="0.3">
      <c r="A30" s="59" t="s">
        <v>35</v>
      </c>
      <c r="B30" s="60"/>
      <c r="C30" s="32"/>
    </row>
    <row r="31" spans="1:3" ht="14.7" customHeight="1" x14ac:dyDescent="0.3">
      <c r="A31" s="59" t="s">
        <v>13</v>
      </c>
      <c r="B31" s="60"/>
      <c r="C31" s="31"/>
    </row>
    <row r="32" spans="1:3" x14ac:dyDescent="0.3">
      <c r="A32" s="59" t="s">
        <v>14</v>
      </c>
      <c r="B32" s="60"/>
      <c r="C32" s="31"/>
    </row>
    <row r="33" spans="1:3" ht="14.7" customHeight="1" x14ac:dyDescent="0.3">
      <c r="A33" s="59" t="s">
        <v>34</v>
      </c>
      <c r="B33" s="60"/>
      <c r="C33" s="31"/>
    </row>
    <row r="34" spans="1:3" ht="14.7" customHeight="1" x14ac:dyDescent="0.3">
      <c r="A34" s="59" t="s">
        <v>92</v>
      </c>
      <c r="B34" s="60"/>
      <c r="C34" s="33" t="s">
        <v>152</v>
      </c>
    </row>
    <row r="35" spans="1:3" x14ac:dyDescent="0.3">
      <c r="A35" s="57" t="s">
        <v>104</v>
      </c>
      <c r="B35" s="58"/>
      <c r="C35" s="34"/>
    </row>
    <row r="36" spans="1:3" x14ac:dyDescent="0.3">
      <c r="A36" s="61" t="s">
        <v>86</v>
      </c>
      <c r="B36" s="61"/>
      <c r="C36" s="61"/>
    </row>
    <row r="37" spans="1:3" x14ac:dyDescent="0.3">
      <c r="A37" s="55" t="s">
        <v>87</v>
      </c>
      <c r="B37" s="55"/>
      <c r="C37" s="11"/>
    </row>
    <row r="38" spans="1:3" x14ac:dyDescent="0.3">
      <c r="A38" s="55" t="s">
        <v>88</v>
      </c>
      <c r="B38" s="55"/>
      <c r="C38" s="11"/>
    </row>
    <row r="39" spans="1:3" x14ac:dyDescent="0.3">
      <c r="A39" s="55" t="s">
        <v>89</v>
      </c>
      <c r="B39" s="55"/>
      <c r="C39" s="11"/>
    </row>
    <row r="40" spans="1:3" x14ac:dyDescent="0.3">
      <c r="A40" s="55" t="s">
        <v>90</v>
      </c>
      <c r="B40" s="55"/>
      <c r="C40" s="11"/>
    </row>
    <row r="41" spans="1:3" x14ac:dyDescent="0.3">
      <c r="A41" s="55" t="s">
        <v>91</v>
      </c>
      <c r="B41" s="55"/>
      <c r="C41" s="11"/>
    </row>
    <row r="42" spans="1:3" x14ac:dyDescent="0.3">
      <c r="A42" s="55" t="s">
        <v>93</v>
      </c>
      <c r="B42" s="55"/>
      <c r="C42" s="11"/>
    </row>
    <row r="43" spans="1:3" x14ac:dyDescent="0.3">
      <c r="A43" s="55" t="s">
        <v>94</v>
      </c>
      <c r="B43" s="55"/>
      <c r="C43" s="11"/>
    </row>
    <row r="44" spans="1:3" x14ac:dyDescent="0.3">
      <c r="A44" s="55" t="s">
        <v>95</v>
      </c>
      <c r="B44" s="55"/>
      <c r="C44" s="11"/>
    </row>
    <row r="45" spans="1:3" x14ac:dyDescent="0.3">
      <c r="A45" s="55" t="s">
        <v>96</v>
      </c>
      <c r="B45" s="55"/>
      <c r="C45" s="11"/>
    </row>
    <row r="46" spans="1:3" x14ac:dyDescent="0.3">
      <c r="A46" s="55" t="s">
        <v>97</v>
      </c>
      <c r="B46" s="55"/>
      <c r="C46" s="11" t="s">
        <v>151</v>
      </c>
    </row>
    <row r="47" spans="1:3" x14ac:dyDescent="0.3">
      <c r="A47" s="55" t="s">
        <v>98</v>
      </c>
      <c r="B47" s="55"/>
      <c r="C47" s="11"/>
    </row>
    <row r="48" spans="1:3" x14ac:dyDescent="0.3">
      <c r="A48" s="55" t="s">
        <v>99</v>
      </c>
      <c r="B48" s="55"/>
      <c r="C48" s="11"/>
    </row>
    <row r="49" spans="1:3" x14ac:dyDescent="0.3">
      <c r="A49" s="55" t="s">
        <v>100</v>
      </c>
      <c r="B49" s="55"/>
      <c r="C49" s="11"/>
    </row>
    <row r="50" spans="1:3" x14ac:dyDescent="0.3">
      <c r="A50" s="55" t="s">
        <v>101</v>
      </c>
      <c r="B50" s="55"/>
      <c r="C50" s="11"/>
    </row>
    <row r="51" spans="1:3" x14ac:dyDescent="0.3">
      <c r="A51" s="55" t="s">
        <v>102</v>
      </c>
      <c r="B51" s="55"/>
      <c r="C51" s="11"/>
    </row>
    <row r="52" spans="1:3" x14ac:dyDescent="0.3">
      <c r="A52" s="55" t="s">
        <v>103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4" zoomScaleNormal="100" workbookViewId="0">
      <selection activeCell="C22" sqref="C22"/>
    </sheetView>
  </sheetViews>
  <sheetFormatPr baseColWidth="10" defaultColWidth="0" defaultRowHeight="14.4" x14ac:dyDescent="0.3"/>
  <cols>
    <col min="1" max="1" width="52.3320312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tr">
        <f>'[2]AUTOS NOTA 321'!B2:C2</f>
        <v xml:space="preserve">SINIESTRO   LEGIS </v>
      </c>
      <c r="C2" s="74"/>
    </row>
    <row r="3" spans="1:6" x14ac:dyDescent="0.3">
      <c r="A3" s="21" t="s">
        <v>11</v>
      </c>
      <c r="B3" s="75" t="str">
        <f>'GENERALES NOTA 322'!B2:C2</f>
        <v>2024066248</v>
      </c>
      <c r="C3" s="75"/>
    </row>
    <row r="4" spans="1:6" x14ac:dyDescent="0.3">
      <c r="A4" s="21" t="s">
        <v>0</v>
      </c>
      <c r="B4" s="75" t="str">
        <f>'GENERALES NOTA 322'!B3:C3</f>
        <v>Superintendencia Financiera de Colombia Delegatura para Funciones Jurisdiccionales</v>
      </c>
      <c r="C4" s="75"/>
    </row>
    <row r="5" spans="1:6" x14ac:dyDescent="0.3">
      <c r="A5" s="21" t="s">
        <v>107</v>
      </c>
      <c r="B5" s="75" t="str">
        <f>'GENERALES NOTA 322'!B4:C4</f>
        <v>Allianz Seguros de Vida S.A.</v>
      </c>
      <c r="C5" s="75"/>
    </row>
    <row r="6" spans="1:6" ht="14.7" customHeight="1" x14ac:dyDescent="0.3">
      <c r="A6" s="21" t="s">
        <v>1</v>
      </c>
      <c r="B6" s="75" t="str">
        <f>'GENERALES NOTA 322'!B5:C5</f>
        <v>Juan Carlos Guerrero Mejia C.C. 16.841.135</v>
      </c>
      <c r="C6" s="75"/>
    </row>
    <row r="7" spans="1:6" x14ac:dyDescent="0.3">
      <c r="A7" s="21" t="s">
        <v>108</v>
      </c>
      <c r="B7" s="75" t="str">
        <f>'GENERALES NOTA 322'!B6:C6</f>
        <v>DEMANDA DIRECTA</v>
      </c>
      <c r="C7" s="75"/>
    </row>
    <row r="8" spans="1:6" ht="28.8" x14ac:dyDescent="0.3">
      <c r="A8" s="21" t="s">
        <v>46</v>
      </c>
      <c r="B8" s="69">
        <f>'GENERALES NOTA 322'!B15:C15</f>
        <v>391715898</v>
      </c>
      <c r="C8" s="70"/>
    </row>
    <row r="9" spans="1:6" x14ac:dyDescent="0.3">
      <c r="A9" s="76" t="s">
        <v>47</v>
      </c>
      <c r="B9" s="77" t="s">
        <v>48</v>
      </c>
      <c r="C9" s="78"/>
    </row>
    <row r="10" spans="1:6" x14ac:dyDescent="0.3">
      <c r="A10" s="76"/>
      <c r="B10" s="22" t="s">
        <v>138</v>
      </c>
      <c r="C10" s="19">
        <f>'GENERALES NOTA 322'!C17</f>
        <v>327978000</v>
      </c>
    </row>
    <row r="11" spans="1:6" x14ac:dyDescent="0.3">
      <c r="A11" s="76"/>
      <c r="B11" s="22" t="s">
        <v>154</v>
      </c>
      <c r="C11" s="19">
        <f>'GENERALES NOTA 322'!C18</f>
        <v>63737898</v>
      </c>
    </row>
    <row r="12" spans="1:6" x14ac:dyDescent="0.3">
      <c r="A12" s="76"/>
      <c r="B12" s="77"/>
      <c r="C12" s="78"/>
    </row>
    <row r="13" spans="1:6" x14ac:dyDescent="0.3">
      <c r="A13" s="76"/>
      <c r="B13" s="22" t="s">
        <v>110</v>
      </c>
      <c r="C13" s="24">
        <v>0</v>
      </c>
    </row>
    <row r="14" spans="1:6" x14ac:dyDescent="0.3">
      <c r="A14" s="76"/>
      <c r="B14" s="22" t="s">
        <v>111</v>
      </c>
      <c r="C14" s="24">
        <v>0</v>
      </c>
      <c r="E14" t="s">
        <v>57</v>
      </c>
      <c r="F14" s="17">
        <v>0.7</v>
      </c>
    </row>
    <row r="15" spans="1:6" x14ac:dyDescent="0.3">
      <c r="A15" s="23" t="s">
        <v>44</v>
      </c>
      <c r="B15" s="73" t="s">
        <v>127</v>
      </c>
      <c r="C15" s="74"/>
    </row>
    <row r="16" spans="1:6" ht="15" customHeight="1" x14ac:dyDescent="0.3">
      <c r="A16" s="21" t="s">
        <v>45</v>
      </c>
      <c r="B16" s="71" t="s">
        <v>155</v>
      </c>
      <c r="C16" s="72"/>
    </row>
    <row r="17" spans="1:3" ht="28.5" customHeight="1" x14ac:dyDescent="0.3">
      <c r="A17" s="14" t="s">
        <v>50</v>
      </c>
      <c r="B17" s="81">
        <f>((C19+C20+C22+C23)-C26)*C25*C27</f>
        <v>336882391</v>
      </c>
      <c r="C17" s="81"/>
    </row>
    <row r="18" spans="1:3" ht="28.8" x14ac:dyDescent="0.3">
      <c r="A18" s="23" t="s">
        <v>52</v>
      </c>
      <c r="B18" s="79" t="s">
        <v>48</v>
      </c>
      <c r="C18" s="80"/>
    </row>
    <row r="19" spans="1:3" x14ac:dyDescent="0.3">
      <c r="A19" s="87"/>
      <c r="B19" s="22" t="s">
        <v>138</v>
      </c>
      <c r="C19" s="19">
        <v>271440000</v>
      </c>
    </row>
    <row r="20" spans="1:3" x14ac:dyDescent="0.3">
      <c r="A20" s="88"/>
      <c r="B20" s="22" t="s">
        <v>154</v>
      </c>
      <c r="C20" s="19">
        <v>65442391</v>
      </c>
    </row>
    <row r="21" spans="1:3" x14ac:dyDescent="0.3">
      <c r="A21" s="88"/>
      <c r="B21" s="77" t="s">
        <v>49</v>
      </c>
      <c r="C21" s="78"/>
    </row>
    <row r="22" spans="1:3" x14ac:dyDescent="0.3">
      <c r="A22" s="88"/>
      <c r="B22" s="22" t="s">
        <v>110</v>
      </c>
      <c r="C22" s="19">
        <v>0</v>
      </c>
    </row>
    <row r="23" spans="1:3" ht="28.8" x14ac:dyDescent="0.3">
      <c r="A23" s="88"/>
      <c r="B23" s="22" t="s">
        <v>112</v>
      </c>
      <c r="C23" s="19">
        <v>0</v>
      </c>
    </row>
    <row r="24" spans="1:3" x14ac:dyDescent="0.3">
      <c r="A24" s="88"/>
      <c r="B24" s="77" t="s">
        <v>113</v>
      </c>
      <c r="C24" s="78"/>
    </row>
    <row r="25" spans="1:3" x14ac:dyDescent="0.3">
      <c r="A25" s="25"/>
      <c r="B25" s="22" t="s">
        <v>125</v>
      </c>
      <c r="C25" s="26">
        <v>1</v>
      </c>
    </row>
    <row r="26" spans="1:3" x14ac:dyDescent="0.3">
      <c r="A26" s="27"/>
      <c r="B26" s="22" t="s">
        <v>114</v>
      </c>
      <c r="C26" s="28">
        <v>0</v>
      </c>
    </row>
    <row r="27" spans="1:3" x14ac:dyDescent="0.3">
      <c r="A27" s="27"/>
      <c r="B27" s="22" t="s">
        <v>133</v>
      </c>
      <c r="C27" s="26">
        <v>1</v>
      </c>
    </row>
    <row r="28" spans="1:3" x14ac:dyDescent="0.3">
      <c r="A28" s="18" t="s">
        <v>105</v>
      </c>
      <c r="B28" s="81">
        <f>IFERROR(B17*(VLOOKUP(B15,Hoja2!$G$1:$H$6,2,0)),16666)</f>
        <v>84220597.75</v>
      </c>
      <c r="C28" s="81"/>
    </row>
    <row r="29" spans="1:3" ht="28.8" x14ac:dyDescent="0.3">
      <c r="A29" s="21" t="s">
        <v>52</v>
      </c>
      <c r="B29" s="82" t="s">
        <v>156</v>
      </c>
      <c r="C29" s="83"/>
    </row>
    <row r="30" spans="1:3" ht="28.8" x14ac:dyDescent="0.3">
      <c r="A30" s="21" t="s">
        <v>53</v>
      </c>
      <c r="B30" s="84" t="s">
        <v>153</v>
      </c>
      <c r="C30" s="85"/>
    </row>
    <row r="31" spans="1:3" ht="18" x14ac:dyDescent="0.3">
      <c r="A31" s="29" t="s">
        <v>115</v>
      </c>
      <c r="B31" s="29"/>
      <c r="C31" s="29"/>
    </row>
    <row r="32" spans="1:3" x14ac:dyDescent="0.3">
      <c r="A32" s="30" t="s">
        <v>116</v>
      </c>
      <c r="B32" s="86"/>
      <c r="C32" s="86"/>
    </row>
    <row r="33" spans="1:3" x14ac:dyDescent="0.3">
      <c r="A33" s="30" t="s">
        <v>117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6640625" hidden="1"/>
  </cols>
  <sheetData>
    <row r="1" spans="1:3" ht="18" x14ac:dyDescent="0.3">
      <c r="A1" s="65" t="s">
        <v>54</v>
      </c>
      <c r="B1" s="65"/>
      <c r="C1" s="65"/>
    </row>
    <row r="2" spans="1:3" ht="17.100000000000001" customHeight="1" x14ac:dyDescent="0.3">
      <c r="A2" s="13" t="s">
        <v>25</v>
      </c>
      <c r="B2" s="66" t="str">
        <f>'[2]AUTOS NOTA 321'!B2:C2</f>
        <v xml:space="preserve">SINIESTRO   LEGIS </v>
      </c>
      <c r="C2" s="67"/>
    </row>
    <row r="3" spans="1:3" ht="16.2" customHeight="1" x14ac:dyDescent="0.3">
      <c r="A3" s="5" t="s">
        <v>11</v>
      </c>
      <c r="B3" s="37" t="str">
        <f>'GENERALES NOTA 322'!B2:C2</f>
        <v>2024066248</v>
      </c>
      <c r="C3" s="37"/>
    </row>
    <row r="4" spans="1:3" x14ac:dyDescent="0.3">
      <c r="A4" s="5" t="s">
        <v>0</v>
      </c>
      <c r="B4" s="37" t="str">
        <f>'GENERALES NOTA 322'!B3:C3</f>
        <v>Superintendencia Financiera de Colombia Delegatura para Funciones Jurisdiccionales</v>
      </c>
      <c r="C4" s="37"/>
    </row>
    <row r="5" spans="1:3" ht="29.1" customHeight="1" x14ac:dyDescent="0.3">
      <c r="A5" s="5" t="s">
        <v>107</v>
      </c>
      <c r="B5" s="37" t="str">
        <f>'GENERALES NOTA 322'!B4:C4</f>
        <v>Allianz Seguros de Vida S.A.</v>
      </c>
      <c r="C5" s="37"/>
    </row>
    <row r="6" spans="1:3" x14ac:dyDescent="0.3">
      <c r="A6" s="5" t="s">
        <v>1</v>
      </c>
      <c r="B6" s="37" t="str">
        <f>'GENERALES NOTA 322'!B5:C5</f>
        <v>Juan Carlos Guerrero Mejia C.C. 16.841.135</v>
      </c>
      <c r="C6" s="37"/>
    </row>
    <row r="7" spans="1:3" ht="43.5" customHeight="1" x14ac:dyDescent="0.3">
      <c r="A7" s="5" t="s">
        <v>108</v>
      </c>
      <c r="B7" s="37" t="str">
        <f>'GENERALES NOTA 322'!B6:C6</f>
        <v>DEMANDA DIRECTA</v>
      </c>
      <c r="C7" s="37"/>
    </row>
    <row r="8" spans="1:3" x14ac:dyDescent="0.3">
      <c r="A8" s="5" t="s">
        <v>119</v>
      </c>
      <c r="B8" s="37"/>
      <c r="C8" s="37"/>
    </row>
    <row r="9" spans="1:3" x14ac:dyDescent="0.3">
      <c r="A9" s="15" t="s">
        <v>51</v>
      </c>
      <c r="B9" s="89"/>
      <c r="C9" s="89"/>
    </row>
    <row r="10" spans="1:3" x14ac:dyDescent="0.3">
      <c r="A10" s="15" t="s">
        <v>120</v>
      </c>
      <c r="B10" s="37"/>
      <c r="C10" s="37"/>
    </row>
    <row r="11" spans="1:3" ht="28.8" x14ac:dyDescent="0.3">
      <c r="A11" s="15" t="s">
        <v>121</v>
      </c>
      <c r="B11" s="90"/>
      <c r="C11" s="56"/>
    </row>
    <row r="12" spans="1:3" ht="57.6" x14ac:dyDescent="0.3">
      <c r="A12" s="5" t="s">
        <v>63</v>
      </c>
      <c r="B12" s="37"/>
      <c r="C12" s="37"/>
    </row>
    <row r="13" spans="1:3" ht="57.6" x14ac:dyDescent="0.3">
      <c r="A13" s="5" t="s">
        <v>64</v>
      </c>
      <c r="B13" s="37"/>
      <c r="C13" s="37"/>
    </row>
    <row r="14" spans="1:3" x14ac:dyDescent="0.3">
      <c r="A14" s="5" t="s">
        <v>65</v>
      </c>
      <c r="B14" s="11"/>
      <c r="C14" s="11"/>
    </row>
    <row r="15" spans="1:3" x14ac:dyDescent="0.3">
      <c r="A15" s="15" t="s">
        <v>122</v>
      </c>
      <c r="B15" s="37"/>
      <c r="C15" s="37"/>
    </row>
    <row r="16" spans="1:3" x14ac:dyDescent="0.3">
      <c r="A16" s="11" t="s">
        <v>123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124</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33203125" bestFit="1" customWidth="1"/>
    <col min="5" max="5" width="42.6640625" bestFit="1" customWidth="1"/>
    <col min="7" max="7" width="26.44140625" customWidth="1"/>
  </cols>
  <sheetData>
    <row r="1" spans="1:12" x14ac:dyDescent="0.3">
      <c r="A1" s="8" t="s">
        <v>58</v>
      </c>
      <c r="B1" t="s">
        <v>32</v>
      </c>
      <c r="C1" s="8" t="s">
        <v>31</v>
      </c>
      <c r="D1" s="8" t="s">
        <v>59</v>
      </c>
      <c r="E1" s="3" t="s">
        <v>16</v>
      </c>
      <c r="F1" s="2" t="s">
        <v>57</v>
      </c>
      <c r="G1" s="2" t="s">
        <v>126</v>
      </c>
      <c r="H1" s="4">
        <v>0.7</v>
      </c>
      <c r="I1" t="s">
        <v>12</v>
      </c>
      <c r="J1" t="s">
        <v>80</v>
      </c>
      <c r="L1" t="s">
        <v>132</v>
      </c>
    </row>
    <row r="2" spans="1:12" x14ac:dyDescent="0.3">
      <c r="A2" t="s">
        <v>66</v>
      </c>
      <c r="B2" t="s">
        <v>33</v>
      </c>
      <c r="C2" t="s">
        <v>70</v>
      </c>
      <c r="D2" s="2" t="s">
        <v>60</v>
      </c>
      <c r="E2" s="1" t="s">
        <v>19</v>
      </c>
      <c r="F2" s="2" t="s">
        <v>55</v>
      </c>
      <c r="G2" s="2" t="s">
        <v>127</v>
      </c>
      <c r="H2" s="4">
        <v>0.25</v>
      </c>
      <c r="I2" t="s">
        <v>76</v>
      </c>
      <c r="J2" t="s">
        <v>81</v>
      </c>
      <c r="L2" t="s">
        <v>109</v>
      </c>
    </row>
    <row r="3" spans="1:12" x14ac:dyDescent="0.3">
      <c r="A3" t="s">
        <v>67</v>
      </c>
      <c r="C3" t="s">
        <v>71</v>
      </c>
      <c r="D3" s="2" t="s">
        <v>61</v>
      </c>
      <c r="E3" s="1" t="s">
        <v>20</v>
      </c>
      <c r="F3" s="2" t="s">
        <v>56</v>
      </c>
      <c r="G3" s="2" t="s">
        <v>128</v>
      </c>
      <c r="H3" s="4">
        <v>0.55000000000000004</v>
      </c>
      <c r="I3" t="s">
        <v>77</v>
      </c>
      <c r="J3" t="s">
        <v>82</v>
      </c>
    </row>
    <row r="4" spans="1:12" x14ac:dyDescent="0.3">
      <c r="A4" t="s">
        <v>68</v>
      </c>
      <c r="C4" t="s">
        <v>72</v>
      </c>
      <c r="E4" s="1" t="s">
        <v>21</v>
      </c>
      <c r="G4" s="2" t="s">
        <v>129</v>
      </c>
      <c r="H4" s="4">
        <v>0.15</v>
      </c>
      <c r="I4" t="s">
        <v>78</v>
      </c>
      <c r="J4" t="s">
        <v>83</v>
      </c>
    </row>
    <row r="5" spans="1:12" x14ac:dyDescent="0.3">
      <c r="A5" t="s">
        <v>69</v>
      </c>
      <c r="E5" s="1" t="s">
        <v>17</v>
      </c>
      <c r="G5" s="2" t="s">
        <v>130</v>
      </c>
      <c r="H5" s="4">
        <v>0.7</v>
      </c>
      <c r="I5" t="s">
        <v>79</v>
      </c>
      <c r="J5" t="s">
        <v>84</v>
      </c>
    </row>
    <row r="6" spans="1:12" x14ac:dyDescent="0.3">
      <c r="E6" s="1" t="s">
        <v>18</v>
      </c>
      <c r="G6" s="2" t="s">
        <v>131</v>
      </c>
      <c r="H6" s="4">
        <v>0.3</v>
      </c>
      <c r="J6" t="s">
        <v>85</v>
      </c>
    </row>
    <row r="7" spans="1:12" x14ac:dyDescent="0.3">
      <c r="E7" s="1" t="s">
        <v>23</v>
      </c>
      <c r="G7" s="2" t="s">
        <v>55</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Esteban Franco Zuluaga</cp:lastModifiedBy>
  <dcterms:created xsi:type="dcterms:W3CDTF">2020-12-07T14:41:17Z</dcterms:created>
  <dcterms:modified xsi:type="dcterms:W3CDTF">2024-07-08T22:14:26Z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