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WWG00M.ROOTDOM.NET\BFS-HOME\CE01959-R0244583\ICM\Desktop\y\y\"/>
    </mc:Choice>
  </mc:AlternateContent>
  <xr:revisionPtr revIDLastSave="0" documentId="13_ncr:1_{97CB4B3A-813F-4BAB-9D26-37C6A29018CE}" xr6:coauthVersionLast="47" xr6:coauthVersionMax="47" xr10:uidLastSave="{00000000-0000-0000-0000-000000000000}"/>
  <bookViews>
    <workbookView xWindow="465" yWindow="750" windowWidth="15375" windowHeight="13665"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17" i="11"/>
  <c r="B28" i="11" s="1"/>
  <c r="C11" i="11"/>
  <c r="C10" i="11"/>
  <c r="B7" i="14"/>
  <c r="B6" i="14"/>
  <c r="B2" i="14"/>
  <c r="B4" i="11"/>
  <c r="B5" i="11"/>
  <c r="B6" i="11"/>
  <c r="B7" i="11"/>
  <c r="B3" i="11"/>
  <c r="B2" i="11"/>
</calcChain>
</file>

<file path=xl/sharedStrings.xml><?xml version="1.0" encoding="utf-8"?>
<sst xmlns="http://schemas.openxmlformats.org/spreadsheetml/2006/main" count="212" uniqueCount="158">
  <si>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</si>
  <si>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</si>
  <si>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</si>
  <si>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</si>
  <si>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</si>
  <si>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</si>
  <si>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</si>
  <si>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</si>
  <si>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</si>
  <si>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</si>
  <si>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</si>
  <si>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</si>
  <si>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</si>
  <si>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</si>
  <si>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</si>
  <si>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</si>
  <si>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</si>
  <si>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</si>
  <si>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</si>
  <si>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</si>
  <si>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</si>
  <si>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</si>
  <si>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</si>
  <si>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</si>
  <si>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</si>
  <si>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</si>
  <si>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</si>
  <si>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</si>
  <si>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</si>
  <si>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</si>
  <si>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</si>
  <si>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</si>
  <si>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</si>
  <si>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</si>
  <si>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</si>
  <si>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</si>
  <si>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</si>
  <si>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</si>
  <si>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</si>
  <si>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</si>
  <si>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</si>
  <si>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</si>
  <si>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</si>
  <si>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</si>
  <si>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</si>
  <si>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</si>
  <si>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</si>
  <si>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</si>
  <si>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</si>
  <si>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</si>
  <si>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</si>
  <si>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</si>
  <si>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</si>
  <si>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</si>
  <si>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</si>
  <si>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</si>
  <si>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</si>
  <si>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</si>
  <si>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</si>
  <si>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</si>
  <si>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</si>
  <si>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</si>
  <si>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</si>
  <si>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</si>
  <si>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</si>
  <si>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</si>
  <si>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</si>
  <si>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</si>
  <si>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</si>
  <si>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</si>
  <si>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</si>
  <si>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</si>
  <si>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</si>
  <si>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</si>
  <si>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</si>
  <si>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</si>
  <si>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</si>
  <si>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</si>
  <si>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</si>
  <si>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</si>
  <si>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</si>
  <si>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</si>
  <si>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</si>
  <si>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</si>
  <si>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</si>
  <si>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</si>
  <si>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</si>
  <si>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</si>
  <si>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</si>
  <si>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</si>
  <si>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</si>
  <si>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</si>
  <si>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</si>
  <si>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</si>
  <si>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</si>
  <si>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</si>
  <si>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</si>
  <si>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</si>
  <si>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</si>
  <si>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</si>
  <si>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</si>
  <si>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</si>
  <si>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</si>
  <si>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</si>
  <si>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</si>
  <si>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</si>
  <si>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</si>
  <si>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</si>
  <si>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</si>
  <si>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</si>
  <si>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</si>
  <si>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</si>
  <si>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</si>
  <si>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</si>
  <si>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</si>
  <si>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</si>
  <si>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</si>
  <si>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</si>
  <si>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</si>
  <si>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</si>
  <si>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</si>
  <si>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</si>
  <si>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</si>
  <si>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</si>
  <si>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</si>
  <si>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</si>
  <si>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</si>
  <si>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</si>
  <si>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</si>
  <si>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</si>
  <si>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</si>
  <si>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</si>
  <si>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Daño a la salud o vida  relaciòn</t>
  </si>
  <si>
    <t xml:space="preserve">• Disminución de la suma asegurada por pago de indemnizaciones con cargo a la PÓLIZA 22032099
</t>
  </si>
  <si>
    <t>• Es importante establecer si los hechos que se le estan imputando a nuestro asegurado Aguas Nacionales (muerte del menor) son con culpa grave o dolo, ya que es una exclusión de la póliza y si existió  Errores u omisiones del asegurado en el ejercicio de su actividad profesional (tambien es una exclusión)</t>
  </si>
  <si>
    <t>Juzgado Cuarto Administrativo de Florencia-Caquetá</t>
  </si>
  <si>
    <t>JORGE PINZÓN FRANKY</t>
  </si>
  <si>
    <t>NACIÓN - MINISTERIO DE TRANSPORTE; AGENCIA NACIONAL DE INFRAESTRUCTURA - ANI; INSTITUTO NACIONAL DE VÍAS - INVIAS; VÍA 40 EXPRESS S.A.S.</t>
  </si>
  <si>
    <t>11001334306420210015800</t>
  </si>
  <si>
    <t>Juzgado 64 Administrativo de Bogotá</t>
  </si>
  <si>
    <t>Juzgado 64 administrativo de Bogotá</t>
  </si>
  <si>
    <t xml:space="preserve">NACIÓN - MINISTERIO DE TRANSPORTE; AGENCIA NACIONAL DE INFRAESTRUCTURA - ANI; INSTITUTO NACIONAL DE VÍAS - INVIAS; VÍA 40 EXPRESS S.A.S.	</t>
  </si>
  <si>
    <t xml:space="preserve"> JORGE PINZÓN FRANKY; MARGARITA SALAS DE PINZÓN; ADRIANA MARÍA PINZÓN SALAS; JOSÉ ANDRÉS PINZÓN SALAS.</t>
  </si>
  <si>
    <t xml:space="preserve">El 1 de junio de 2019 a las 8:00 pm, el señor JORGE PINZÓN FRANKY de 71 años de edad sufrió un accidente en la vía Melgar-Bogotá (km 32+238 mts), tramo a cargo de VÍA 40 EXPRESS en virtud del Contrato de Concesión APP 004 del 18 de octubre de 2016. 
El accidente consistió en una caída imprevista al fondo de una quebrada mientras el demandante transitaba peatonalmente por el costado lateral de la mencionada vía, en la cual según su dicho se cuenta con poca visibilidad y no se encuentra debidamente señalizada. 
JORGE PINZÓN FRANKY sufrió múltiples traumatismos a raíz del accidente, producto de lo cual tuvo que ser intervenido quirúrgicamente por reducción abierta de fractura de columna vertebral. 
Como consecuencia del accidente, el señor JORGE PINZÓN FRANKY sufrió una pérdida de capacidad laboral del 15.5% según dictamen número 19083773-6095 emitido por la Junta Regional de Calificación de Invalidez de Bogotá el 18 de septiembre de 2020. </t>
  </si>
  <si>
    <t>1 de junio de 2019</t>
  </si>
  <si>
    <t>10 de junio de 2021</t>
  </si>
  <si>
    <t>26 de abril de 2021</t>
  </si>
  <si>
    <t>VÍA 40 EXPRESS S.A.S.</t>
  </si>
  <si>
    <t>Predios, labores y operaciones.</t>
  </si>
  <si>
    <t>35973 coaseguro con CHUBB SEGUROS DE COLOMBIA S.A.</t>
  </si>
  <si>
    <t>140202011 - APJ32424</t>
  </si>
  <si>
    <t>PLO</t>
  </si>
  <si>
    <t>01/12/2018 - 01/12/2019</t>
  </si>
  <si>
    <t>CHUBB</t>
  </si>
  <si>
    <t>ALLIANZ</t>
  </si>
  <si>
    <t>X</t>
  </si>
  <si>
    <t>Prescripción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</si>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</sst>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6" fontId="0" fillId="0" borderId="1" xfId="1" applyNumberFormat="1" applyFont="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left" vertical="top"/>
    </xf>
    <xf numFmtId="0" fontId="0" fillId="0" borderId="11" xfId="0" applyBorder="1" applyAlignment="1">
      <alignment horizontal="left" vertical="top"/>
    </xf>
    <xf numFmtId="9" fontId="0" fillId="0" borderId="2" xfId="0" applyNumberFormat="1"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66" zoomScaleNormal="66" workbookViewId="0">
      <selection activeCell="B6" sqref="B6:C6"/>
    </sheetView>
  </sheetViews>
  <sheetFormatPr baseColWidth="10" defaultColWidth="0" defaultRowHeight="15" x14ac:dyDescent="0.25"/>
  <cols>
    <col min="1" max="1" width="46.28515625" style="7" bestFit="1" customWidth="1"/>
    <col min="2" max="2" width="63.7109375" style="7" customWidth="1"/>
    <col min="3" max="3" width="37.42578125" style="7" customWidth="1"/>
    <col min="4" max="4" width="11.42578125" style="2" hidden="1" customWidth="1"/>
    <col min="5" max="16384" width="11.42578125" style="2" hidden="1"/>
  </cols>
  <sheetData>
    <row r="1" spans="1:3" ht="18.75" x14ac:dyDescent="0.25">
      <c r="A1" s="48" t="s">
        <v>38</v>
      </c>
      <c r="B1" s="48"/>
      <c r="C1" s="48"/>
    </row>
    <row r="2" spans="1:3" x14ac:dyDescent="0.25">
      <c r="A2" s="5" t="s">
        <v>11</v>
      </c>
      <c r="B2" s="49" t="s">
        <v>138</v>
      </c>
      <c r="C2" s="50"/>
    </row>
    <row r="3" spans="1:3" x14ac:dyDescent="0.25">
      <c r="A3" s="5" t="s">
        <v>0</v>
      </c>
      <c r="B3" s="46" t="s">
        <v>140</v>
      </c>
      <c r="C3" s="51"/>
    </row>
    <row r="4" spans="1:3" x14ac:dyDescent="0.25">
      <c r="A4" s="5" t="s">
        <v>105</v>
      </c>
      <c r="B4" s="52" t="s">
        <v>141</v>
      </c>
      <c r="C4" s="51"/>
    </row>
    <row r="5" spans="1:3" ht="14.65" customHeight="1" x14ac:dyDescent="0.25">
      <c r="A5" s="5" t="s">
        <v>1</v>
      </c>
      <c r="B5" s="52" t="s">
        <v>142</v>
      </c>
      <c r="C5" s="51"/>
    </row>
    <row r="6" spans="1:3" x14ac:dyDescent="0.25">
      <c r="A6" s="5" t="s">
        <v>106</v>
      </c>
      <c r="B6" s="35" t="s">
        <v>130</v>
      </c>
      <c r="C6" s="35"/>
    </row>
    <row r="7" spans="1:3" x14ac:dyDescent="0.25">
      <c r="A7" s="5" t="s">
        <v>2</v>
      </c>
      <c r="B7" s="35" t="s">
        <v>136</v>
      </c>
      <c r="C7" s="35"/>
    </row>
    <row r="8" spans="1:3" x14ac:dyDescent="0.25">
      <c r="A8" s="5" t="s">
        <v>3</v>
      </c>
      <c r="B8" s="37" t="s">
        <v>144</v>
      </c>
      <c r="C8" s="37"/>
    </row>
    <row r="9" spans="1:3" x14ac:dyDescent="0.25">
      <c r="A9" s="5" t="s">
        <v>4</v>
      </c>
      <c r="B9" s="37" t="s">
        <v>146</v>
      </c>
      <c r="C9" s="37"/>
    </row>
    <row r="10" spans="1:3" x14ac:dyDescent="0.25">
      <c r="A10" s="5" t="s">
        <v>5</v>
      </c>
      <c r="B10" s="37" t="s">
        <v>145</v>
      </c>
      <c r="C10" s="37"/>
    </row>
    <row r="11" spans="1:3" ht="23.25" customHeight="1" x14ac:dyDescent="0.25">
      <c r="A11" s="5" t="s">
        <v>25</v>
      </c>
      <c r="B11" s="46" t="s">
        <v>148</v>
      </c>
      <c r="C11" s="47"/>
    </row>
    <row r="12" spans="1:3" x14ac:dyDescent="0.25">
      <c r="A12" s="36" t="s">
        <v>116</v>
      </c>
      <c r="B12" s="37" t="s">
        <v>143</v>
      </c>
      <c r="C12" s="35"/>
    </row>
    <row r="13" spans="1:3" ht="30" customHeight="1" x14ac:dyDescent="0.25">
      <c r="A13" s="36"/>
      <c r="B13" s="35"/>
      <c r="C13" s="35"/>
    </row>
    <row r="14" spans="1:3" ht="153" customHeight="1" x14ac:dyDescent="0.25">
      <c r="A14" s="36"/>
      <c r="B14" s="35"/>
      <c r="C14" s="35"/>
    </row>
    <row r="15" spans="1:3" ht="30" x14ac:dyDescent="0.25">
      <c r="A15" s="5" t="s">
        <v>43</v>
      </c>
      <c r="B15" s="40">
        <v>527268205</v>
      </c>
      <c r="C15" s="41"/>
    </row>
    <row r="16" spans="1:3" ht="33.75" customHeight="1" x14ac:dyDescent="0.25">
      <c r="A16" s="42" t="s">
        <v>44</v>
      </c>
      <c r="B16" s="43" t="s">
        <v>45</v>
      </c>
      <c r="C16" s="43"/>
    </row>
    <row r="17" spans="1:3" ht="33.75" customHeight="1" x14ac:dyDescent="0.25">
      <c r="A17" s="42"/>
      <c r="B17" s="11" t="s">
        <v>46</v>
      </c>
      <c r="C17" s="6">
        <v>94809370</v>
      </c>
    </row>
    <row r="18" spans="1:3" ht="33.75" customHeight="1" x14ac:dyDescent="0.25">
      <c r="A18" s="42"/>
      <c r="B18" s="11" t="s">
        <v>47</v>
      </c>
      <c r="C18" s="6">
        <v>107458835</v>
      </c>
    </row>
    <row r="19" spans="1:3" x14ac:dyDescent="0.25">
      <c r="A19" s="42"/>
      <c r="B19" s="44" t="s">
        <v>48</v>
      </c>
      <c r="C19" s="45"/>
    </row>
    <row r="20" spans="1:3" x14ac:dyDescent="0.25">
      <c r="A20" s="42"/>
      <c r="B20" s="11" t="s">
        <v>108</v>
      </c>
      <c r="C20" s="6">
        <v>325000000</v>
      </c>
    </row>
    <row r="21" spans="1:3" x14ac:dyDescent="0.25">
      <c r="A21" s="42"/>
      <c r="B21" s="11" t="s">
        <v>132</v>
      </c>
      <c r="C21" s="6"/>
    </row>
    <row r="22" spans="1:3" x14ac:dyDescent="0.25">
      <c r="A22" s="42"/>
      <c r="B22" s="44" t="s">
        <v>104</v>
      </c>
      <c r="C22" s="45"/>
    </row>
    <row r="23" spans="1:3" x14ac:dyDescent="0.25">
      <c r="A23" s="42"/>
      <c r="B23" s="11"/>
      <c r="C23" s="16"/>
    </row>
    <row r="24" spans="1:3" x14ac:dyDescent="0.25">
      <c r="A24" s="5" t="s">
        <v>6</v>
      </c>
      <c r="B24" s="35" t="s">
        <v>147</v>
      </c>
      <c r="C24" s="35"/>
    </row>
    <row r="25" spans="1:3" x14ac:dyDescent="0.25">
      <c r="A25" s="5" t="s">
        <v>7</v>
      </c>
      <c r="B25" s="35">
        <v>9010094786</v>
      </c>
      <c r="C25" s="35"/>
    </row>
    <row r="26" spans="1:3" x14ac:dyDescent="0.25">
      <c r="A26" s="5" t="s">
        <v>8</v>
      </c>
      <c r="B26" s="35" t="s">
        <v>149</v>
      </c>
      <c r="C26" s="35"/>
    </row>
    <row r="27" spans="1:3" x14ac:dyDescent="0.25">
      <c r="A27" s="5" t="s">
        <v>39</v>
      </c>
      <c r="B27" s="38">
        <v>45436</v>
      </c>
      <c r="C27" s="39"/>
    </row>
    <row r="28" spans="1:3" x14ac:dyDescent="0.25">
      <c r="A28" s="5" t="s">
        <v>9</v>
      </c>
      <c r="B28" s="34">
        <v>45432</v>
      </c>
      <c r="C28" s="34"/>
    </row>
    <row r="29" spans="1:3" x14ac:dyDescent="0.25">
      <c r="A29" s="5" t="s">
        <v>10</v>
      </c>
      <c r="B29" s="34">
        <v>45457</v>
      </c>
      <c r="C29" s="35"/>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D52"/>
  <sheetViews>
    <sheetView tabSelected="1" zoomScale="70" zoomScaleNormal="70" workbookViewId="0">
      <selection activeCell="A34" sqref="A34:B34"/>
    </sheetView>
  </sheetViews>
  <sheetFormatPr baseColWidth="10" defaultColWidth="0" defaultRowHeight="15" x14ac:dyDescent="0.25"/>
  <cols>
    <col min="1" max="1" width="44.42578125" customWidth="1"/>
    <col min="2" max="2" width="25.7109375" customWidth="1"/>
    <col min="3" max="3" width="83.140625" customWidth="1"/>
    <col min="4" max="16384" width="11.42578125" hidden="1"/>
  </cols>
  <sheetData>
    <row r="1" spans="1:3" ht="18.75" x14ac:dyDescent="0.25">
      <c r="A1" s="63" t="s">
        <v>37</v>
      </c>
      <c r="B1" s="63"/>
      <c r="C1" s="63"/>
    </row>
    <row r="2" spans="1:3" x14ac:dyDescent="0.25">
      <c r="A2" s="13" t="s">
        <v>23</v>
      </c>
      <c r="B2" s="64" t="s">
        <v>150</v>
      </c>
      <c r="C2" s="65"/>
    </row>
    <row r="3" spans="1:3" x14ac:dyDescent="0.25">
      <c r="A3" s="5" t="s">
        <v>11</v>
      </c>
      <c r="B3" s="49" t="s">
        <v>138</v>
      </c>
      <c r="C3" s="50"/>
    </row>
    <row r="4" spans="1:3" x14ac:dyDescent="0.25">
      <c r="A4" s="5" t="s">
        <v>0</v>
      </c>
      <c r="B4" s="35" t="s">
        <v>139</v>
      </c>
      <c r="C4" s="35"/>
    </row>
    <row r="5" spans="1:3" x14ac:dyDescent="0.25">
      <c r="A5" s="5" t="s">
        <v>105</v>
      </c>
      <c r="B5" s="35" t="s">
        <v>137</v>
      </c>
      <c r="C5" s="35"/>
    </row>
    <row r="6" spans="1:3" x14ac:dyDescent="0.25">
      <c r="A6" s="5" t="s">
        <v>1</v>
      </c>
      <c r="B6" s="35" t="s">
        <v>136</v>
      </c>
      <c r="C6" s="35"/>
    </row>
    <row r="7" spans="1:3" x14ac:dyDescent="0.25">
      <c r="A7" s="5" t="s">
        <v>106</v>
      </c>
      <c r="B7" s="35" t="s">
        <v>130</v>
      </c>
      <c r="C7" s="35"/>
    </row>
    <row r="8" spans="1:3" x14ac:dyDescent="0.25">
      <c r="A8" s="13" t="s">
        <v>24</v>
      </c>
      <c r="B8" s="35">
        <v>22373146</v>
      </c>
      <c r="C8" s="35"/>
    </row>
    <row r="9" spans="1:3" x14ac:dyDescent="0.25">
      <c r="A9" s="13" t="s">
        <v>25</v>
      </c>
      <c r="B9" s="35" t="s">
        <v>151</v>
      </c>
      <c r="C9" s="35"/>
    </row>
    <row r="10" spans="1:3" x14ac:dyDescent="0.25">
      <c r="A10" s="13" t="s">
        <v>74</v>
      </c>
      <c r="B10" s="66">
        <v>30000000000</v>
      </c>
      <c r="C10" s="67"/>
    </row>
    <row r="11" spans="1:3" x14ac:dyDescent="0.25">
      <c r="A11" s="13" t="s">
        <v>112</v>
      </c>
      <c r="B11" s="68"/>
      <c r="C11" s="39"/>
    </row>
    <row r="12" spans="1:3" x14ac:dyDescent="0.25">
      <c r="A12" s="13" t="s">
        <v>57</v>
      </c>
      <c r="B12" s="52" t="s">
        <v>65</v>
      </c>
      <c r="C12" s="51"/>
    </row>
    <row r="13" spans="1:3" x14ac:dyDescent="0.25">
      <c r="A13" s="13" t="s">
        <v>26</v>
      </c>
      <c r="B13" s="35" t="s">
        <v>152</v>
      </c>
      <c r="C13" s="35"/>
    </row>
    <row r="14" spans="1:3" x14ac:dyDescent="0.25">
      <c r="A14" s="13" t="s">
        <v>27</v>
      </c>
      <c r="B14" s="35" t="s">
        <v>30</v>
      </c>
      <c r="C14" s="35"/>
    </row>
    <row r="15" spans="1:3" x14ac:dyDescent="0.25">
      <c r="A15" s="13" t="s">
        <v>28</v>
      </c>
      <c r="B15" s="35" t="s">
        <v>30</v>
      </c>
      <c r="C15" s="35"/>
    </row>
    <row r="16" spans="1:3" x14ac:dyDescent="0.25">
      <c r="A16" s="61" t="s">
        <v>29</v>
      </c>
      <c r="B16" s="35" t="s">
        <v>70</v>
      </c>
      <c r="C16" s="35"/>
    </row>
    <row r="17" spans="1:3" x14ac:dyDescent="0.25">
      <c r="A17" s="62"/>
      <c r="B17" s="9" t="s">
        <v>36</v>
      </c>
      <c r="C17" s="10" t="s">
        <v>13</v>
      </c>
    </row>
    <row r="18" spans="1:3" x14ac:dyDescent="0.25">
      <c r="A18" s="62"/>
      <c r="B18" s="11" t="s">
        <v>153</v>
      </c>
      <c r="C18" s="11">
        <v>50</v>
      </c>
    </row>
    <row r="19" spans="1:3" x14ac:dyDescent="0.25">
      <c r="A19" s="62"/>
      <c r="B19" s="11" t="s">
        <v>154</v>
      </c>
      <c r="C19" s="11">
        <v>50</v>
      </c>
    </row>
    <row r="20" spans="1:3" x14ac:dyDescent="0.25">
      <c r="A20" s="62"/>
      <c r="B20" s="11"/>
      <c r="C20" s="11"/>
    </row>
    <row r="21" spans="1:3" x14ac:dyDescent="0.25">
      <c r="A21" s="13" t="s">
        <v>22</v>
      </c>
      <c r="B21" s="35" t="s">
        <v>31</v>
      </c>
      <c r="C21" s="35"/>
    </row>
    <row r="22" spans="1:3" x14ac:dyDescent="0.25">
      <c r="A22" s="13" t="s">
        <v>58</v>
      </c>
      <c r="B22" s="52"/>
      <c r="C22" s="51"/>
    </row>
    <row r="23" spans="1:3" x14ac:dyDescent="0.25">
      <c r="A23" s="13" t="s">
        <v>14</v>
      </c>
      <c r="B23" s="35" t="s">
        <v>21</v>
      </c>
      <c r="C23" s="35"/>
    </row>
    <row r="24" spans="1:3" x14ac:dyDescent="0.25">
      <c r="A24" s="13" t="s">
        <v>72</v>
      </c>
      <c r="B24" s="35" t="s">
        <v>31</v>
      </c>
      <c r="C24" s="35"/>
    </row>
    <row r="25" spans="1:3" x14ac:dyDescent="0.25">
      <c r="A25" s="13" t="s">
        <v>35</v>
      </c>
      <c r="B25" s="35"/>
      <c r="C25" s="35"/>
    </row>
    <row r="26" spans="1:3" x14ac:dyDescent="0.25">
      <c r="A26" s="12" t="s">
        <v>73</v>
      </c>
      <c r="B26" s="35" t="s">
        <v>31</v>
      </c>
      <c r="C26" s="35"/>
    </row>
    <row r="27" spans="1:3" x14ac:dyDescent="0.25">
      <c r="A27" s="60" t="s">
        <v>61</v>
      </c>
      <c r="B27" s="60"/>
      <c r="C27" s="60"/>
    </row>
    <row r="28" spans="1:3" ht="14.65" customHeight="1" x14ac:dyDescent="0.25">
      <c r="A28" s="55" t="s">
        <v>34</v>
      </c>
      <c r="B28" s="56"/>
      <c r="C28" s="30" t="s">
        <v>155</v>
      </c>
    </row>
    <row r="29" spans="1:3" ht="14.65" customHeight="1" x14ac:dyDescent="0.25">
      <c r="A29" s="57" t="s">
        <v>33</v>
      </c>
      <c r="B29" s="58"/>
      <c r="C29" s="30" t="s">
        <v>155</v>
      </c>
    </row>
    <row r="30" spans="1:3" ht="14.65" customHeight="1" x14ac:dyDescent="0.25">
      <c r="A30" s="57" t="s">
        <v>133</v>
      </c>
      <c r="B30" s="58"/>
      <c r="C30" s="31" t="s">
        <v>155</v>
      </c>
    </row>
    <row r="31" spans="1:3" ht="14.65" customHeight="1" x14ac:dyDescent="0.25">
      <c r="A31" s="57" t="s">
        <v>156</v>
      </c>
      <c r="B31" s="58"/>
      <c r="C31" s="30" t="s">
        <v>155</v>
      </c>
    </row>
    <row r="32" spans="1:3" ht="14.65" customHeight="1" x14ac:dyDescent="0.25">
      <c r="A32" s="57" t="s">
        <v>32</v>
      </c>
      <c r="B32" s="58"/>
      <c r="C32" s="30"/>
    </row>
    <row r="33" spans="1:4" ht="14.65" customHeight="1" x14ac:dyDescent="0.25">
      <c r="A33" s="57" t="s">
        <v>91</v>
      </c>
      <c r="B33" s="58"/>
      <c r="C33" s="32"/>
    </row>
    <row r="34" spans="1:4" ht="80.25" customHeight="1" x14ac:dyDescent="0.25">
      <c r="A34" s="55" t="s">
        <v>157</v>
      </c>
      <c r="B34" s="56"/>
      <c r="C34" s="57" t="s">
        <v>134</v>
      </c>
      <c r="D34" s="58"/>
    </row>
    <row r="35" spans="1:4" x14ac:dyDescent="0.25">
      <c r="A35" s="59" t="s">
        <v>85</v>
      </c>
      <c r="B35" s="59"/>
      <c r="C35" s="59"/>
    </row>
    <row r="36" spans="1:4" x14ac:dyDescent="0.25">
      <c r="A36" s="53" t="s">
        <v>86</v>
      </c>
      <c r="B36" s="53"/>
      <c r="C36" s="11"/>
    </row>
    <row r="37" spans="1:4" x14ac:dyDescent="0.25">
      <c r="A37" s="53" t="s">
        <v>87</v>
      </c>
      <c r="B37" s="53"/>
      <c r="C37" s="11"/>
    </row>
    <row r="38" spans="1:4" x14ac:dyDescent="0.25">
      <c r="A38" s="53" t="s">
        <v>88</v>
      </c>
      <c r="B38" s="53"/>
      <c r="C38" s="11"/>
    </row>
    <row r="39" spans="1:4" x14ac:dyDescent="0.25">
      <c r="A39" s="53" t="s">
        <v>89</v>
      </c>
      <c r="B39" s="53"/>
      <c r="C39" s="11"/>
    </row>
    <row r="40" spans="1:4" x14ac:dyDescent="0.25">
      <c r="A40" s="53" t="s">
        <v>90</v>
      </c>
      <c r="B40" s="53"/>
      <c r="C40" s="11"/>
    </row>
    <row r="41" spans="1:4" x14ac:dyDescent="0.25">
      <c r="A41" s="53" t="s">
        <v>92</v>
      </c>
      <c r="B41" s="53"/>
      <c r="C41" s="11"/>
    </row>
    <row r="42" spans="1:4" x14ac:dyDescent="0.25">
      <c r="A42" s="53" t="s">
        <v>93</v>
      </c>
      <c r="B42" s="53"/>
      <c r="C42" s="11"/>
    </row>
    <row r="43" spans="1:4" x14ac:dyDescent="0.25">
      <c r="A43" s="53" t="s">
        <v>94</v>
      </c>
      <c r="B43" s="53"/>
      <c r="C43" s="11"/>
    </row>
    <row r="44" spans="1:4" x14ac:dyDescent="0.25">
      <c r="A44" s="53" t="s">
        <v>95</v>
      </c>
      <c r="B44" s="53"/>
      <c r="C44" s="11"/>
    </row>
    <row r="45" spans="1:4" x14ac:dyDescent="0.25">
      <c r="A45" s="53" t="s">
        <v>96</v>
      </c>
      <c r="B45" s="53"/>
      <c r="C45" s="11"/>
    </row>
    <row r="46" spans="1:4" x14ac:dyDescent="0.25">
      <c r="A46" s="53" t="s">
        <v>97</v>
      </c>
      <c r="B46" s="53"/>
      <c r="C46" s="11"/>
    </row>
    <row r="47" spans="1:4" x14ac:dyDescent="0.25">
      <c r="A47" s="53" t="s">
        <v>98</v>
      </c>
      <c r="B47" s="53"/>
      <c r="C47" s="11"/>
    </row>
    <row r="48" spans="1:4" x14ac:dyDescent="0.25">
      <c r="A48" s="53" t="s">
        <v>99</v>
      </c>
      <c r="B48" s="53"/>
      <c r="C48" s="11"/>
    </row>
    <row r="49" spans="1:3" x14ac:dyDescent="0.25">
      <c r="A49" s="53" t="s">
        <v>100</v>
      </c>
      <c r="B49" s="53"/>
      <c r="C49" s="11"/>
    </row>
    <row r="50" spans="1:3" x14ac:dyDescent="0.25">
      <c r="A50" s="53" t="s">
        <v>101</v>
      </c>
      <c r="B50" s="53"/>
      <c r="C50" s="11"/>
    </row>
    <row r="51" spans="1:3" x14ac:dyDescent="0.25">
      <c r="A51" s="53" t="s">
        <v>102</v>
      </c>
      <c r="B51" s="53"/>
      <c r="C51" s="11"/>
    </row>
    <row r="52" spans="1:3" x14ac:dyDescent="0.25">
      <c r="A52" s="54"/>
      <c r="B52" s="54"/>
      <c r="C52"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0:B40"/>
    <mergeCell ref="A35:C35"/>
    <mergeCell ref="A36:B36"/>
    <mergeCell ref="A37:B37"/>
    <mergeCell ref="A38:B38"/>
    <mergeCell ref="A39:B39"/>
    <mergeCell ref="A30:B30"/>
    <mergeCell ref="A31:B31"/>
    <mergeCell ref="A32:B32"/>
    <mergeCell ref="A33:B33"/>
    <mergeCell ref="A34:B34"/>
    <mergeCell ref="C34:D34"/>
    <mergeCell ref="A48:B48"/>
    <mergeCell ref="A49:B49"/>
    <mergeCell ref="A50:B50"/>
    <mergeCell ref="A51:B51"/>
    <mergeCell ref="A52:B52"/>
    <mergeCell ref="A47:B47"/>
    <mergeCell ref="A41:B41"/>
    <mergeCell ref="A42:B42"/>
    <mergeCell ref="A43:B43"/>
    <mergeCell ref="A44:B44"/>
    <mergeCell ref="A45:B45"/>
    <mergeCell ref="A46:B4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 type="list" allowBlank="1" showInputMessage="1" showErrorMessage="1" xr:uid="{FBBD8FE7-1DBD-487B-BFEC-7A4FABF773E4}">
          <x14:formula1>
            <xm:f>Hoja2!$L$1:$L$2</xm:f>
          </x14:formula1>
          <xm:sqref>B7:C7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70" zoomScaleNormal="70" workbookViewId="0">
      <selection activeCell="B8" sqref="B8:C8"/>
    </sheetView>
  </sheetViews>
  <sheetFormatPr baseColWidth="10" defaultColWidth="0" defaultRowHeight="15" x14ac:dyDescent="0.25"/>
  <cols>
    <col min="1" max="1" width="52.28515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3" t="s">
        <v>40</v>
      </c>
      <c r="B1" s="63"/>
      <c r="C1" s="63"/>
    </row>
    <row r="2" spans="1:6" x14ac:dyDescent="0.25">
      <c r="A2" s="20" t="s">
        <v>23</v>
      </c>
      <c r="B2" s="73" t="str">
        <f>'[2]AUTOS NOTA 321'!B2:C2</f>
        <v xml:space="preserve">SINIESTRO   LEGIS </v>
      </c>
      <c r="C2" s="74"/>
    </row>
    <row r="3" spans="1:6" x14ac:dyDescent="0.25">
      <c r="A3" s="21" t="s">
        <v>11</v>
      </c>
      <c r="B3" s="75" t="str">
        <f>'GENERALES NOTA 322'!B2:C2</f>
        <v>11001334306420210015800</v>
      </c>
      <c r="C3" s="75"/>
    </row>
    <row r="4" spans="1:6" x14ac:dyDescent="0.25">
      <c r="A4" s="21" t="s">
        <v>0</v>
      </c>
      <c r="B4" s="75" t="str">
        <f>'GENERALES NOTA 322'!B3:C3</f>
        <v>Juzgado 64 administrativo de Bogotá</v>
      </c>
      <c r="C4" s="75"/>
    </row>
    <row r="5" spans="1:6" x14ac:dyDescent="0.25">
      <c r="A5" s="21" t="s">
        <v>105</v>
      </c>
      <c r="B5" s="75" t="str">
        <f>'GENERALES NOTA 322'!B4:C4</f>
        <v xml:space="preserve">NACIÓN - MINISTERIO DE TRANSPORTE; AGENCIA NACIONAL DE INFRAESTRUCTURA - ANI; INSTITUTO NACIONAL DE VÍAS - INVIAS; VÍA 40 EXPRESS S.A.S.	</v>
      </c>
      <c r="C5" s="75"/>
    </row>
    <row r="6" spans="1:6" ht="14.65" customHeight="1" x14ac:dyDescent="0.25">
      <c r="A6" s="21" t="s">
        <v>1</v>
      </c>
      <c r="B6" s="75" t="str">
        <f>'GENERALES NOTA 322'!B5:C5</f>
        <v xml:space="preserve"> JORGE PINZÓN FRANKY; MARGARITA SALAS DE PINZÓN; ADRIANA MARÍA PINZÓN SALAS; JOSÉ ANDRÉS PINZÓN SALAS.</v>
      </c>
      <c r="C6" s="75"/>
    </row>
    <row r="7" spans="1:6" x14ac:dyDescent="0.25">
      <c r="A7" s="21" t="s">
        <v>106</v>
      </c>
      <c r="B7" s="75" t="str">
        <f>'GENERALES NOTA 322'!B6:C6</f>
        <v>LLAMADA EN GARANTIA</v>
      </c>
      <c r="C7" s="75"/>
    </row>
    <row r="8" spans="1:6" ht="30" x14ac:dyDescent="0.25">
      <c r="A8" s="21" t="s">
        <v>43</v>
      </c>
      <c r="B8" s="69">
        <f>'GENERALES NOTA 322'!B15:C15</f>
        <v>527268205</v>
      </c>
      <c r="C8" s="70"/>
    </row>
    <row r="9" spans="1:6" x14ac:dyDescent="0.25">
      <c r="A9" s="76" t="s">
        <v>44</v>
      </c>
      <c r="B9" s="77" t="s">
        <v>45</v>
      </c>
      <c r="C9" s="78"/>
    </row>
    <row r="10" spans="1:6" x14ac:dyDescent="0.25">
      <c r="A10" s="76"/>
      <c r="B10" s="22" t="s">
        <v>46</v>
      </c>
      <c r="C10" s="19">
        <f>'GENERALES NOTA 322'!C17</f>
        <v>94809370</v>
      </c>
    </row>
    <row r="11" spans="1:6" x14ac:dyDescent="0.25">
      <c r="A11" s="76"/>
      <c r="B11" s="22" t="s">
        <v>47</v>
      </c>
      <c r="C11" s="19">
        <f>'GENERALES NOTA 322'!C18</f>
        <v>107458835</v>
      </c>
    </row>
    <row r="12" spans="1:6" x14ac:dyDescent="0.25">
      <c r="A12" s="76"/>
      <c r="B12" s="77"/>
      <c r="C12" s="78"/>
    </row>
    <row r="13" spans="1:6" x14ac:dyDescent="0.25">
      <c r="A13" s="76"/>
      <c r="B13" s="22" t="s">
        <v>108</v>
      </c>
      <c r="C13" s="24"/>
    </row>
    <row r="14" spans="1:6" x14ac:dyDescent="0.25">
      <c r="A14" s="76"/>
      <c r="B14" s="22" t="s">
        <v>109</v>
      </c>
      <c r="C14" s="24"/>
      <c r="E14" t="s">
        <v>56</v>
      </c>
      <c r="F14" s="17">
        <v>0.7</v>
      </c>
    </row>
    <row r="15" spans="1:6" x14ac:dyDescent="0.25">
      <c r="A15" s="23" t="s">
        <v>41</v>
      </c>
      <c r="B15" s="73" t="s">
        <v>54</v>
      </c>
      <c r="C15" s="74"/>
    </row>
    <row r="16" spans="1:6" ht="15" customHeight="1" x14ac:dyDescent="0.25">
      <c r="A16" s="21" t="s">
        <v>42</v>
      </c>
      <c r="B16" s="71"/>
      <c r="C16" s="72"/>
    </row>
    <row r="17" spans="1:3" ht="28.5" customHeight="1" x14ac:dyDescent="0.25">
      <c r="A17" s="14" t="s">
        <v>49</v>
      </c>
      <c r="B17" s="81">
        <f>((C19+C20+C22+C23)-C26)*C25*C27</f>
        <v>-97500000</v>
      </c>
      <c r="C17" s="81"/>
    </row>
    <row r="18" spans="1:3" x14ac:dyDescent="0.25">
      <c r="A18" s="23" t="s">
        <v>50</v>
      </c>
      <c r="B18" s="79" t="s">
        <v>45</v>
      </c>
      <c r="C18" s="80"/>
    </row>
    <row r="19" spans="1:3" x14ac:dyDescent="0.25">
      <c r="A19" s="87"/>
      <c r="B19" s="22" t="s">
        <v>46</v>
      </c>
      <c r="C19" s="19">
        <v>0</v>
      </c>
    </row>
    <row r="20" spans="1:3" x14ac:dyDescent="0.25">
      <c r="A20" s="88"/>
      <c r="B20" s="22" t="s">
        <v>47</v>
      </c>
      <c r="C20" s="19">
        <v>0</v>
      </c>
    </row>
    <row r="21" spans="1:3" x14ac:dyDescent="0.25">
      <c r="A21" s="88"/>
      <c r="B21" s="77" t="s">
        <v>48</v>
      </c>
      <c r="C21" s="78"/>
    </row>
    <row r="22" spans="1:3" x14ac:dyDescent="0.25">
      <c r="A22" s="88"/>
      <c r="B22" s="22" t="s">
        <v>108</v>
      </c>
      <c r="C22" s="19"/>
    </row>
    <row r="23" spans="1:3" ht="45" x14ac:dyDescent="0.25">
      <c r="A23" s="88"/>
      <c r="B23" s="22" t="s">
        <v>110</v>
      </c>
      <c r="C23" s="19"/>
    </row>
    <row r="24" spans="1:3" x14ac:dyDescent="0.25">
      <c r="A24" s="88"/>
      <c r="B24" s="77" t="s">
        <v>111</v>
      </c>
      <c r="C24" s="78"/>
    </row>
    <row r="25" spans="1:3" x14ac:dyDescent="0.25">
      <c r="A25" s="25"/>
      <c r="B25" s="22" t="s">
        <v>123</v>
      </c>
      <c r="C25" s="26">
        <v>1</v>
      </c>
    </row>
    <row r="26" spans="1:3" x14ac:dyDescent="0.25">
      <c r="A26" s="27"/>
      <c r="B26" s="22" t="s">
        <v>112</v>
      </c>
      <c r="C26" s="33">
        <v>97500000</v>
      </c>
    </row>
    <row r="27" spans="1:3" x14ac:dyDescent="0.25">
      <c r="A27" s="27"/>
      <c r="B27" s="22" t="s">
        <v>131</v>
      </c>
      <c r="C27" s="26">
        <v>1</v>
      </c>
    </row>
    <row r="28" spans="1:3" x14ac:dyDescent="0.25">
      <c r="A28" s="18" t="s">
        <v>103</v>
      </c>
      <c r="B28" s="81">
        <f>IFERROR(B17*(VLOOKUP(B15,Hoja2!$G$1:$H$6,2,0)),16666)</f>
        <v>16666</v>
      </c>
      <c r="C28" s="81"/>
    </row>
    <row r="29" spans="1:3" ht="30" x14ac:dyDescent="0.25">
      <c r="A29" s="21" t="s">
        <v>51</v>
      </c>
      <c r="B29" s="82"/>
      <c r="C29" s="83"/>
    </row>
    <row r="30" spans="1:3" ht="30" x14ac:dyDescent="0.25">
      <c r="A30" s="21" t="s">
        <v>52</v>
      </c>
      <c r="B30" s="84"/>
      <c r="C30" s="85"/>
    </row>
    <row r="31" spans="1:3" ht="18.75" x14ac:dyDescent="0.25">
      <c r="A31" s="28" t="s">
        <v>113</v>
      </c>
      <c r="B31" s="28"/>
      <c r="C31" s="28"/>
    </row>
    <row r="32" spans="1:3" x14ac:dyDescent="0.25">
      <c r="A32" s="29" t="s">
        <v>114</v>
      </c>
      <c r="B32" s="86"/>
      <c r="C32" s="86"/>
    </row>
    <row r="33" spans="1:3" x14ac:dyDescent="0.25">
      <c r="A33" s="29" t="s">
        <v>115</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B5" sqref="B5:C5"/>
    </sheetView>
  </sheetViews>
  <sheetFormatPr baseColWidth="10" defaultColWidth="0" defaultRowHeight="15" x14ac:dyDescent="0.25"/>
  <cols>
    <col min="1" max="1" width="30.42578125" customWidth="1"/>
    <col min="2" max="3" width="69.28515625" customWidth="1"/>
    <col min="4" max="16384" width="10.7109375" hidden="1"/>
  </cols>
  <sheetData>
    <row r="1" spans="1:3" ht="18.75" x14ac:dyDescent="0.25">
      <c r="A1" s="63" t="s">
        <v>53</v>
      </c>
      <c r="B1" s="63"/>
      <c r="C1" s="63"/>
    </row>
    <row r="2" spans="1:3" ht="17.100000000000001" customHeight="1" x14ac:dyDescent="0.25">
      <c r="A2" s="13" t="s">
        <v>23</v>
      </c>
      <c r="B2" s="64" t="str">
        <f>'[2]AUTOS NOTA 321'!B2:C2</f>
        <v xml:space="preserve">SINIESTRO   LEGIS </v>
      </c>
      <c r="C2" s="65"/>
    </row>
    <row r="3" spans="1:3" ht="16.149999999999999" customHeight="1" x14ac:dyDescent="0.25">
      <c r="A3" s="5" t="s">
        <v>11</v>
      </c>
      <c r="B3" s="35">
        <v>1.8001333300420101E+22</v>
      </c>
      <c r="C3" s="35"/>
    </row>
    <row r="4" spans="1:3" x14ac:dyDescent="0.25">
      <c r="A4" s="5" t="s">
        <v>0</v>
      </c>
      <c r="B4" s="35" t="s">
        <v>135</v>
      </c>
      <c r="C4" s="35"/>
    </row>
    <row r="5" spans="1:3" ht="29.1" customHeight="1" x14ac:dyDescent="0.25">
      <c r="A5" s="5" t="s">
        <v>105</v>
      </c>
      <c r="B5" s="35"/>
      <c r="C5" s="35"/>
    </row>
    <row r="6" spans="1:3" x14ac:dyDescent="0.25">
      <c r="A6" s="5" t="s">
        <v>1</v>
      </c>
      <c r="B6" s="35" t="str">
        <f>'GENERALES NOTA 322'!B5:C5</f>
        <v xml:space="preserve"> JORGE PINZÓN FRANKY; MARGARITA SALAS DE PINZÓN; ADRIANA MARÍA PINZÓN SALAS; JOSÉ ANDRÉS PINZÓN SALAS.</v>
      </c>
      <c r="C6" s="35"/>
    </row>
    <row r="7" spans="1:3" ht="43.5" customHeight="1" x14ac:dyDescent="0.25">
      <c r="A7" s="5" t="s">
        <v>106</v>
      </c>
      <c r="B7" s="35" t="str">
        <f>'GENERALES NOTA 322'!B6:C6</f>
        <v>LLAMADA EN GARANTIA</v>
      </c>
      <c r="C7" s="35"/>
    </row>
    <row r="8" spans="1:3" x14ac:dyDescent="0.25">
      <c r="A8" s="5" t="s">
        <v>117</v>
      </c>
      <c r="B8" s="35"/>
      <c r="C8" s="35"/>
    </row>
    <row r="9" spans="1:3" x14ac:dyDescent="0.25">
      <c r="A9" s="15" t="s">
        <v>50</v>
      </c>
      <c r="B9" s="89"/>
      <c r="C9" s="89"/>
    </row>
    <row r="10" spans="1:3" x14ac:dyDescent="0.25">
      <c r="A10" s="15" t="s">
        <v>118</v>
      </c>
      <c r="B10" s="35"/>
      <c r="C10" s="35"/>
    </row>
    <row r="11" spans="1:3" ht="30" x14ac:dyDescent="0.25">
      <c r="A11" s="15" t="s">
        <v>119</v>
      </c>
      <c r="B11" s="90"/>
      <c r="C11" s="54"/>
    </row>
    <row r="12" spans="1:3" ht="60" x14ac:dyDescent="0.25">
      <c r="A12" s="5" t="s">
        <v>62</v>
      </c>
      <c r="B12" s="35"/>
      <c r="C12" s="35"/>
    </row>
    <row r="13" spans="1:3" ht="60" x14ac:dyDescent="0.25">
      <c r="A13" s="5" t="s">
        <v>63</v>
      </c>
      <c r="B13" s="35"/>
      <c r="C13" s="35"/>
    </row>
    <row r="14" spans="1:3" x14ac:dyDescent="0.25">
      <c r="A14" s="5" t="s">
        <v>64</v>
      </c>
      <c r="B14" s="11"/>
      <c r="C14" s="11"/>
    </row>
    <row r="15" spans="1:3" x14ac:dyDescent="0.25">
      <c r="A15" s="15" t="s">
        <v>120</v>
      </c>
      <c r="B15" s="35"/>
      <c r="C15" s="35"/>
    </row>
    <row r="16" spans="1:3" x14ac:dyDescent="0.25">
      <c r="A16" s="11" t="s">
        <v>121</v>
      </c>
      <c r="B16" s="54"/>
      <c r="C16" s="5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122</v>
      </c>
    </row>
    <row r="2" spans="1:1" x14ac:dyDescent="0.25">
      <c r="A2" t="s">
        <v>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28515625" bestFit="1" customWidth="1"/>
    <col min="5" max="5" width="42.7109375" bestFit="1" customWidth="1"/>
    <col min="7" max="7" width="26.42578125" customWidth="1"/>
  </cols>
  <sheetData>
    <row r="1" spans="1:12" x14ac:dyDescent="0.25">
      <c r="A1" s="8" t="s">
        <v>57</v>
      </c>
      <c r="B1" t="s">
        <v>30</v>
      </c>
      <c r="C1" s="8" t="s">
        <v>29</v>
      </c>
      <c r="D1" s="8" t="s">
        <v>58</v>
      </c>
      <c r="E1" s="3" t="s">
        <v>14</v>
      </c>
      <c r="F1" s="2" t="s">
        <v>56</v>
      </c>
      <c r="G1" s="2" t="s">
        <v>124</v>
      </c>
      <c r="H1" s="4">
        <v>0.7</v>
      </c>
      <c r="I1" t="s">
        <v>12</v>
      </c>
      <c r="J1" t="s">
        <v>79</v>
      </c>
      <c r="L1" t="s">
        <v>130</v>
      </c>
    </row>
    <row r="2" spans="1:12" x14ac:dyDescent="0.25">
      <c r="A2" t="s">
        <v>65</v>
      </c>
      <c r="B2" t="s">
        <v>31</v>
      </c>
      <c r="C2" t="s">
        <v>69</v>
      </c>
      <c r="D2" s="2" t="s">
        <v>59</v>
      </c>
      <c r="E2" s="1" t="s">
        <v>17</v>
      </c>
      <c r="F2" s="2" t="s">
        <v>54</v>
      </c>
      <c r="G2" s="2" t="s">
        <v>125</v>
      </c>
      <c r="H2" s="4">
        <v>0.25</v>
      </c>
      <c r="I2" t="s">
        <v>75</v>
      </c>
      <c r="J2" t="s">
        <v>80</v>
      </c>
      <c r="L2" t="s">
        <v>107</v>
      </c>
    </row>
    <row r="3" spans="1:12" x14ac:dyDescent="0.25">
      <c r="A3" t="s">
        <v>66</v>
      </c>
      <c r="C3" t="s">
        <v>70</v>
      </c>
      <c r="D3" s="2" t="s">
        <v>60</v>
      </c>
      <c r="E3" s="1" t="s">
        <v>18</v>
      </c>
      <c r="F3" s="2" t="s">
        <v>55</v>
      </c>
      <c r="G3" s="2" t="s">
        <v>126</v>
      </c>
      <c r="H3" s="4">
        <v>0.55000000000000004</v>
      </c>
      <c r="I3" t="s">
        <v>76</v>
      </c>
      <c r="J3" t="s">
        <v>81</v>
      </c>
    </row>
    <row r="4" spans="1:12" x14ac:dyDescent="0.25">
      <c r="A4" t="s">
        <v>67</v>
      </c>
      <c r="C4" t="s">
        <v>71</v>
      </c>
      <c r="E4" s="1" t="s">
        <v>19</v>
      </c>
      <c r="G4" s="2" t="s">
        <v>127</v>
      </c>
      <c r="H4" s="4">
        <v>0.15</v>
      </c>
      <c r="I4" t="s">
        <v>77</v>
      </c>
      <c r="J4" t="s">
        <v>82</v>
      </c>
    </row>
    <row r="5" spans="1:12" x14ac:dyDescent="0.25">
      <c r="A5" t="s">
        <v>68</v>
      </c>
      <c r="E5" s="1" t="s">
        <v>15</v>
      </c>
      <c r="G5" s="2" t="s">
        <v>128</v>
      </c>
      <c r="H5" s="4">
        <v>0.7</v>
      </c>
      <c r="I5" t="s">
        <v>78</v>
      </c>
      <c r="J5" t="s">
        <v>83</v>
      </c>
    </row>
    <row r="6" spans="1:12" x14ac:dyDescent="0.25">
      <c r="E6" s="1" t="s">
        <v>16</v>
      </c>
      <c r="G6" s="2" t="s">
        <v>129</v>
      </c>
      <c r="H6" s="4">
        <v>0.3</v>
      </c>
      <c r="J6" t="s">
        <v>84</v>
      </c>
    </row>
    <row r="7" spans="1:12" x14ac:dyDescent="0.25">
      <c r="E7" s="1" t="s">
        <v>21</v>
      </c>
      <c r="G7" s="2" t="s">
        <v>54</v>
      </c>
    </row>
    <row r="8" spans="1:12" x14ac:dyDescent="0.25">
      <c r="E8" s="1" t="s">
        <v>20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Diaz Montenegro, Maria (ALLIANZ COLOMBIA)</cp:lastModifiedBy>
  <dcterms:created xsi:type="dcterms:W3CDTF">2020-12-07T14:41:17Z</dcterms:created>
  <dcterms:modified xsi:type="dcterms:W3CDTF">2024-05-28T23:30:13Z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