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alejandro/Documents/PRF-801112-2021-40522, GERENCIA DEPARTAMENTAL COLEGIADA DE ANTIOQUIA vs GILBERTO QUINTERO ZAPATA - CONSORCIO INFRAESTRUCTURA VIAL ARMENIA - CONSORCIO CHUSCAL ARMENIA/"/>
    </mc:Choice>
  </mc:AlternateContent>
  <xr:revisionPtr revIDLastSave="0" documentId="8_{34035DD3-EFF1-0246-A1F4-C2D8DE4905E2}" xr6:coauthVersionLast="47" xr6:coauthVersionMax="47" xr10:uidLastSave="{00000000-0000-0000-0000-000000000000}"/>
  <bookViews>
    <workbookView xWindow="0" yWindow="0" windowWidth="28800" windowHeight="18000" activeTab="3"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<sst xmlns="http://schemas.openxmlformats.org/spreadsheetml/2006/main" count="230" uniqueCount="157">
  <si>
    <t>Verbal</t>
  </si>
  <si>
    <t>Ordinario</t>
  </si>
  <si>
    <t>Apertura</t>
  </si>
  <si>
    <t>Imputación</t>
  </si>
  <si>
    <t>SOLICITUD DE ANTECEDENTES -ABOGADO EXTERNO-</t>
  </si>
  <si>
    <t>Radicado</t>
  </si>
  <si>
    <t>Contraloría</t>
  </si>
  <si>
    <t>CONTRALORÍA GENERAL DE LA REPÚBLICA - GERENCIA DEPARTAMENTAL COLEGIADA DE ANTIOQUIA</t>
  </si>
  <si>
    <t>Tipo de Proceso</t>
  </si>
  <si>
    <t>Etapa</t>
  </si>
  <si>
    <t>Entidad Afectada</t>
  </si>
  <si>
    <t>DEPARTAMENTO DE ANTIOQUIA</t>
  </si>
  <si>
    <t>Detrimento</t>
  </si>
  <si>
    <t>Terceros civilmente responsables</t>
  </si>
  <si>
    <t>Fecha de los hechos (Fecha exacta)</t>
  </si>
  <si>
    <t>breve resumen de los hechos</t>
  </si>
  <si>
    <t>Asegurado</t>
  </si>
  <si>
    <t>Nit Asegurado</t>
  </si>
  <si>
    <t xml:space="preserve">No. Póliza vinculada (las que se necesite solicitar). </t>
  </si>
  <si>
    <t>2917216003727</t>
  </si>
  <si>
    <t>Amparo a afectar</t>
  </si>
  <si>
    <t>Fecha de asignación</t>
  </si>
  <si>
    <t>Fecha de notificación</t>
  </si>
  <si>
    <t xml:space="preserve">Fecha de contestacion </t>
  </si>
  <si>
    <t>N/A</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</si>
  <si>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</si>
  <si>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</si>
  <si>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</si>
  <si>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</si>
  <si>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</si>
  <si>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</si>
  <si>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</si>
  <si>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</si>
  <si>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</si>
  <si>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</si>
  <si>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</si>
  <si>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</si>
  <si>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</si>
  <si>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</si>
  <si>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</si>
  <si>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</si>
  <si>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</si>
  <si>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</si>
  <si>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</si>
  <si>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</si>
  <si>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</si>
  <si>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</si>
  <si>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</si>
  <si>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</si>
  <si>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</si>
  <si>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</si>
  <si>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</si>
  <si>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</si>
  <si>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</si>
  <si>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</si>
  <si>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</si>
  <si>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</si>
  <si>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</si>
  <si>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</si>
  <si>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</si>
  <si>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</si>
  <si>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</si>
  <si>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</si>
  <si>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</si>
  <si>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</si>
  <si>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</si>
  <si>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</si>
  <si>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</si>
  <si>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</si>
  <si>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</si>
  <si>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</si>
  <si>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</si>
  <si>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</si>
  <si>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</si>
  <si>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</si>
  <si>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</si>
  <si>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</si>
  <si>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</si>
  <si>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</si>
  <si>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</si>
  <si>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</si>
  <si>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</si>
  <si>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</si>
  <si>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</si>
  <si>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</si>
  <si>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</si>
  <si>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</si>
  <si>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</si>
  <si>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</si>
  <si>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</si>
  <si>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</si>
  <si>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</si>
  <si>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</si>
  <si>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</si>
  <si>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</si>
  <si>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</si>
  <si>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</si>
  <si>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</si>
  <si>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</si>
  <si>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</si>
  <si>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</si>
  <si>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</si>
  <si>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</si>
  <si>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</si>
  <si>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</si>
  <si>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</si>
  <si>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</si>
  <si>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</si>
  <si>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</si>
  <si>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</si>
  <si>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</si>
  <si>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</si>
  <si>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</si>
  <si>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</si>
  <si>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</si>
  <si>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</si>
  <si>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</si>
  <si>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</si>
  <si>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</si>
  <si>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</si>
  <si>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</si>
  <si>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</si>
  <si>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801112-2021-40522</t>
  </si>
  <si>
    <t>ALLIANZ SEGUROS S.A. (23.50%) AXA COLPATRIA (24.50%), SURAMERICANA (4%), LA PREVISORA S.A. COMPAÑÍA DE SEGUROS (12%) Y MAPFRE SEGUROS GENERALES DE COLOMBIA S.A. (36%)</t>
  </si>
  <si>
    <t>07 de junio del 2018 - 31 de julio del 2018</t>
  </si>
  <si>
    <t>890.900.286-0</t>
  </si>
  <si>
    <t xml:space="preserve">GASTOS DE RECONSTRUCCIÓN CUENTAS Y ALCANCES FISCALES - JUICIOS CON RESPONSABILIDAD FISCAL </t>
  </si>
  <si>
    <t>18 DE MARZO DE 2024</t>
  </si>
  <si>
    <t>02 DE ABRIL DE 2024</t>
  </si>
  <si>
    <t xml:space="preserve">Según el Auto de apertura No. 1226, el daño se encuentra representado en unas inconsistencias detectadas por el equipo auditor, relacionadas con la contratación del personal requerido para la ejecución del objeto contractual del contrato de obra No. 4600008127, celebrado el día 7 de junio de 2018 por el Departamento de Antioquia con el Consorcio Infraestructura Vial Armenia para el Mejoramiento y Construcción de Obras Complementarias sobre el corredor vial Alto de Chuscal - Armenia, de la Subregión Occidente del Departamento de Antioquia por un valor de $3.883.250.345 y basicamente se relacionan con la no contratación de personal profesional y técnico que según pliego de condiciones debía ser contratado para ejecutar el contrato y también con personal al cual se contrató por un plazo o valor menor al requerido. </t>
  </si>
  <si>
    <t>RADICADO</t>
  </si>
  <si>
    <t>CONTRALORÍA</t>
  </si>
  <si>
    <t>DETRIMENTO</t>
  </si>
  <si>
    <t>TERCEROS CIVILMENTE RESPONSABLES</t>
  </si>
  <si>
    <t xml:space="preserve">22199472 / 0 ( No. Interno Allianz) </t>
  </si>
  <si>
    <t>2917216003727 (No. Póliza MAPFRE - Compañía líder).</t>
  </si>
  <si>
    <t>Alcances fiscales</t>
  </si>
  <si>
    <t xml:space="preserve">Del valor total asegurado ($2.500.000.000), Allianz Seguros S.A. solo asumió el 23,5%. Es decir, $587.500.000, los cuales se encuentran disponibles. </t>
  </si>
  <si>
    <t>ALLIANZ SEGUROS S.A.</t>
  </si>
  <si>
    <t>MAPFRE SEGUROS GENERALES DE COLOMBIA.</t>
  </si>
  <si>
    <t>COMPANIA DE SEGUROS COLPATRIA.</t>
  </si>
  <si>
    <t>LA PREVISORA S.A. COMPANIA DE SEGUROS.</t>
  </si>
  <si>
    <t>COMPANIA SURAMERICANA DE SEGUROS</t>
  </si>
  <si>
    <t>X</t>
  </si>
  <si>
    <t xml:space="preserve">X - Del valor total asegurado ($2.500.000.000), Allianz Seguros S.A. solo asumió el 23,5%. Es decir, $587.500.000, los cuales se encuentran disponibles. </t>
  </si>
  <si>
    <t xml:space="preserve">• Disminución de la suma asegurada por pago de indemnizaciones con cargo a la PÓLIZA DE MANEJO No.22199472 / 0.
</t>
  </si>
  <si>
    <t>X - Transcurrieron más de cinco años desde que nació el respectivo derecho.</t>
  </si>
  <si>
    <t>36% - Compañía líder.</t>
  </si>
  <si>
    <t>23,5% - Póliza 22199472 / 0.</t>
  </si>
  <si>
    <t>X -  10% sobre el valor de la pérdida - Mínimo 2 SMMLV.</t>
  </si>
  <si>
    <r>
      <rPr>
        <b/>
        <sz val="11"/>
        <color theme="1"/>
        <rFont val="Calibri"/>
        <family val="2"/>
        <scheme val="minor"/>
      </rPr>
      <t xml:space="preserve">SINIESTRO </t>
    </r>
    <r>
      <rPr>
        <sz val="11"/>
        <color theme="1"/>
        <rFont val="Calibri"/>
        <family val="2"/>
        <scheme val="minor"/>
      </rPr>
      <t xml:space="preserve">145980293 - </t>
    </r>
    <r>
      <rPr>
        <b/>
        <sz val="11"/>
        <color theme="1"/>
        <rFont val="Calibri"/>
        <family val="2"/>
        <scheme val="minor"/>
      </rPr>
      <t xml:space="preserve">APLICATIVO </t>
    </r>
    <r>
      <rPr>
        <sz val="11"/>
        <color theme="1"/>
        <rFont val="Calibri"/>
        <family val="2"/>
        <scheme val="minor"/>
      </rPr>
      <t>214446</t>
    </r>
  </si>
  <si>
    <t>Desde el 01/12/2017 hasta el 30/11/2018</t>
  </si>
  <si>
    <r>
      <t>X -</t>
    </r>
    <r>
      <rPr>
        <b/>
        <u/>
        <sz val="11"/>
        <color theme="1"/>
        <rFont val="Calibri"/>
        <family val="2"/>
        <scheme val="minor"/>
      </rPr>
      <t xml:space="preserve"> Caducidad de la acción fiscal: </t>
    </r>
    <r>
      <rPr>
        <sz val="11"/>
        <color theme="1"/>
        <rFont val="Calibri"/>
        <family val="2"/>
        <scheme val="minor"/>
      </rPr>
      <t>El auto de apertura del proceso de responsabilidad fiscal fue proferido después de trancurridos cinco años desde la ocurrencia del hecho generador del daño al patrimonio público.</t>
    </r>
  </si>
  <si>
    <r>
      <t>X -</t>
    </r>
    <r>
      <rPr>
        <b/>
        <u/>
        <sz val="11"/>
        <color theme="1"/>
        <rFont val="Calibri"/>
        <family val="2"/>
        <scheme val="minor"/>
      </rPr>
      <t xml:space="preserve"> Coaseguro aceptado: </t>
    </r>
    <r>
      <rPr>
        <sz val="11"/>
        <color theme="1"/>
        <rFont val="Calibri"/>
        <family val="2"/>
        <scheme val="minor"/>
      </rPr>
      <t>MAPFRE SEGUROS GENERALES DE COLOMBIA (36%); COMPAÑIA DE SEGUROS COLPATRIA (24,5%); ALLIANZ SEGUROS S.A. (23,5%); LA PREVISORA S.A. COMPAÑIA DE SEGUROS (12%); COMPAÑIA SURAMERICANA DE SEGUROS (4%).</t>
    </r>
  </si>
  <si>
    <t xml:space="preserve">La contingencia es EVENTUAL porque, el contrato de seguro con el cual fue vinculada Allianz Seguros S.A. al proceso de responsabilidad fiscal del radicado No. 801112-2021-40522 presta cobertura temporal y material y la responsabilidad de los presuntos responsables fiscales será objeto de debate dentro del proceso, en especial, dependerá de la interpretación que realice la Contraloría General de la República - Gerencia Departamental Colegiada de Antioquia sobre la modalidad que fue pactada en el contrato No. 4600008127 mediante precios unitarios fijándose los costos indirectos de Administración Utilidad e Imprevistos, que implica en últimas que las partes del negocio jurídico asumen los riesgos inherentes a esta forma de pactar el precio entendiéndose aceptados los áleas normales que se presenten en la ejecución del contrato, de manera que, aunque el contratista incurra en mayores costos de los ítems incluidos en el AIU al presentar su oferta, o que estos disminuyan, aparezcan algunos nuevos o desaparezcan algunos de ellos, el valor se mantenga invariable. De manera que, las partes optan por darle estabilidad al negocio, asumiendo cada una de ellas lo que les favorece o desfavorece, lo que evita, además, incurrir en costos de transacción relacionados con la necesidad de acreditar y verificar cada costo específico asociado a alguno de los componentes del AIU, como los imprevistos, por ejemplo, lo que generaría más gastos tanto para la entidad como para el contratista, según lo expuesto por la jurisprudencia nacional y los conceptos que sobre el particular ha emitido la Agencia Nacional de Contratación Pública Colombia Compra Eficiente. 
Lo primero que debe tomarse en consideración es que la Póliza Manejo Global Entidades Estatales No. 2917216003727 (Certificado: 2), cuyo tomador y asegurado es el DEPARTAMENTO DE ANTIOQUIA, presta cobertura temporal y material de conformidad con los hechos expuestos en el auto de apertura No. 1226 del 01 de diciembre de 2023 proferido por la Contraloría General de la República - Gerencia Departamental Colegiada de Antioquia. Frente a la cobertura temporal debe decirse que su modalidad es por reclamación, lo que significa que cubre los hechos ocurridos dentro de su vigencia, en este caso la vigencia del certificado No. 2 de la póliza va desde el 01 de diciembre de 2017 hasta el 30 de noviembre de 2018, el contrato No. 4600008127 tuvo su fecha de inicio el 31 de julio de 2018 y se realizaron pagos al personal utilizado en la obra dentro de la vigencia establecida, por lo que se puede concluir que los hechos ocurrieron dentro de la vigencia pactada. Frente a la cobertura material debe decirse que la presente póliza ampara los juicios con responsabilidad fiscal y/o los fallos con responsabilidad fiscal. Por lo anterior, se considera que existe cobertura tanto temporal como material.  
De igual forma, debe decirse que, si bien la Contraloría General de la República - Gerencia Departamental Colegiada de Antioquia estableció que la contratación del personal por precios distintos a los autorizados según el pliego de condiciones y propuesta del contratista, se debió a un uso indebido del anticipo, por lo que se alegó la falta de cobertura material en la medida en que el seguro de manejo no era el llamado a cubrir los hechos materia de investigación fiscal, pues lo cierto es que en virtud del principio consagrado en el artículo 1056 del C.Co. y lo establecido en el D. 1082 de 2015, el contrato No. 4600008127 fue asegurado por una póliza de cumplimiento que debió contemplar el amparo de buen manejo y correcta inversión del anticipo, amparo que, contrario al seguro de manejo, sí cubre los hechos sub examine. No obstante, todo lo anterior queda a interpretación de la Contraloría.
En segundo lugar, frente a la responsabilidad de los presuntos responsables fiscales, será objeto de debate dentro del proceso, en especial, dependerá de la interpretación que realice la Contraloría General de la República - Gerencia Departamental Colegiada de Antioquia sobre la modalidad que fue pactada en el contrato No. 4600008127 mediante precios unitarios fijándose los costos indirectos de Administración Utilidad e Imprevistos, que implica en últimas que las partes del negocio jurídico asumen los riesgos inherentes a esta forma de pactar el precio entendiéndose aceptados los áleas normales que se presenten en la ejecución del contrato, de manera que, aunque el contratista incurra en mayores costos de los ítems incluidos en el AIU al presentar su oferta, o que estos disminuyan, aparezcan algunos nuevos o desaparezcan algunos de ellos, el valor se mantenga invariable. De manera que, las partes optan por darle estabilidad al negocio, asumiendo cada una de ellas lo que les favorece o desfavorece, lo que evita, además, incurrir en costos de transacción relacionados con la necesidad de acreditar y verificar cada costo específico asociado a alguno de los componentes del AIU, como los imprevistos, por ejemplo, lo que generaría más gastos tanto para la entidad como para el contratista, según lo expuesto por la jurisprudencia nacional y los conceptos que sobre el particular ha emitido la Agencia Nacional de Contratación Pública Colombia Compra Eficiente. 
Lo anterior, sin perjuicio del carácter contingente del proceso y las pruebas que se evacuen dentro del debate probatorio, especialmente respecto de la interpretación de la forma de pactar AIU en los contratos estatales y la cobertura del seguro de manejo para el caso en concreto que, según lo expuesto en el auto de apertura, parece ser un caso de uso indebido y/o incorrecta inversión del anticipo. </t>
  </si>
  <si>
    <t>El detrimento patrimonial corresponde según la Contraloría General de la República - Gerencia Departamental Colegiada de Antioquia a la suma de TREINTA Y CINCO MILLONES CUATROCIENTOS CUARENTA Y OCHO MIL DOSCIENTOS SETENTA Y SIETE PESOS ($35′448.277)
La Póliza Manejo Global Entidades Estatales No. 2917216003727 pactó un deducible de 10% valor de la pérdida mínimo 2 SMMLV 
Una vez aplicado el deducible se llega a la suma de $31.903.449. A dicha suma se aplica el coaseguro pactado correspondiéndole a Allianz Seguros S.A. el porcentaje de 23,50%, lo que indica que en una eventual decisión desfavorable a la compañía le corresponde asumir la suma de $7.497.310</t>
  </si>
  <si>
    <t xml:space="preserve">
EN EL PRESENTE CASO NO SE REÚNEN LOS ELEMENTOS DE LA RESPONSABILIDAD FISCAL – INEXISTENCIA DE DAÑO PATRIMONIAL AL ESTADO
EN EL PRESENTE CASO NO SE REÚNEN LOS ELEMENTOS DE LA RESPONSABILIDAD FISCAL – POR INEXISTENCIA DE CULPA GRAVE Y/O DOLO EN CABEZA DE LOS PRESUNTOS RESPONSABLES
AUSENCIA DE COBERTURA MATERIAL DE CONFORMIDAD CON EL ARTÍCULO 1056 DEL CÓDIGO DE COMERCIO – LA PÓLIZA DE MANEJO GLOBAL ENTIDADES ESTATALES No. 2917216003727 NO CONTEMPLÓ EL AMPARO DE BUEN MANEJO Y CORRECTA INVERSIÓN DEL ANTICIPO DEL CONTRATO DE OBRA No. 4600008127 CELEBRADO ENTRE EL DEPARTAMENTO DE ANTIOQUIA – SECRETARÍA DE INFRAESTRUCTURA FÍSICA Y EL CONSORCIO INFRAESTRUCTURA VIAL ARMENIA
INEXISTENCIA DE OBLIGACIÓN A CARGO DE ALLIANZ SEGUROS S.A. POR CUANTO NO SE REALIZÓ EL RIESGO ASEGURADO EN LA PÓLIZA MANEJO GLOBAL ENTIDADES ESTATALES No. 2917216003727
DE ACREDITARSE UNA CONDUCTA DOLOSA O GRAVEMENTE CULPOSA EN CABEZA DE LOS PRESUNTOS RESPONSABLES, EN TODO CASO, EL DOLO COMPORTA UN RIESGO INASEGURABLE 
COASEGURO E INEXISTENCIA DE SOLIDARIDAD
EN CUALQUIER CASO, DE NINGUNA FORMA SE PODRÁ EXCEDER EL LÍMITE DEL VALOR ASEGURADO DE CONFORMIDAD CON EL ARTÍCULO 1079 DEL CÓDIGO DE COMERCIO
EN CUALQUIER CASO, SE DEBERÁN TENER EN CUENTA LOS DEDUCIBLES PACTADOS
DISPONIBILIDAD DEL VALOR ASEGURADO
SUBROGACIÓN
PRESCRIPCIÓN DE LA ACCIÓN DERIVADA DEL CONTRATO DE SEGURO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</si>
</sst>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 #,##0;\-&quot;$&quot;\ #,##0"/>
    <numFmt numFmtId="6" formatCode="&quot;$&quot;\ #,##0;[Red]\-&quot;$&quot;\ #,##0"/>
    <numFmt numFmtId="42" formatCode="_-&quot;$&quot;\ * #,##0_-;\-&quot;$&quot;\ * #,##0_-;_-&quot;$&quot;\ * &quot;-&quot;_-;_-@_-"/>
    <numFmt numFmtId="164" formatCode="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2" fillId="0" borderId="4" xfId="0" applyFont="1" applyBorder="1" applyAlignment="1">
      <alignment horizontal="justify" vertical="top"/>
    </xf>
    <xf numFmtId="42" fontId="0" fillId="0" borderId="1" xfId="1" applyFont="1" applyBorder="1" applyAlignment="1">
      <alignment vertical="top" wrapText="1"/>
    </xf>
    <xf numFmtId="5" fontId="0" fillId="0" borderId="1" xfId="1" applyNumberFormat="1" applyFont="1" applyBorder="1" applyAlignment="1">
      <alignment horizontal="left" vertical="center"/>
    </xf>
    <xf numFmtId="0" fontId="4" fillId="6" borderId="1" xfId="0" applyFont="1" applyFill="1" applyBorder="1" applyAlignment="1">
      <alignment horizontal="center" vertical="center"/>
    </xf>
    <xf numFmtId="9" fontId="0" fillId="0" borderId="1" xfId="0" applyNumberFormat="1" applyBorder="1" applyAlignment="1">
      <alignment horizontal="justify" vertical="top"/>
    </xf>
    <xf numFmtId="164" fontId="0" fillId="0" borderId="1" xfId="0" applyNumberFormat="1" applyBorder="1" applyAlignment="1">
      <alignment horizontal="justify" vertical="top"/>
    </xf>
    <xf numFmtId="9" fontId="0" fillId="0" borderId="1" xfId="0" applyNumberFormat="1" applyBorder="1" applyAlignment="1">
      <alignment horizontal="justify" vertical="center"/>
    </xf>
    <xf numFmtId="0" fontId="0" fillId="0" borderId="1" xfId="0" applyBorder="1" applyAlignment="1">
      <alignment vertical="top" wrapText="1"/>
    </xf>
    <xf numFmtId="0" fontId="0" fillId="0" borderId="2" xfId="0" applyBorder="1" applyAlignment="1">
      <alignment horizontal="left" vertical="center"/>
    </xf>
    <xf numFmtId="0" fontId="6" fillId="0" borderId="1" xfId="0" applyFont="1" applyBorder="1" applyAlignment="1">
      <alignment vertical="top" wrapText="1"/>
    </xf>
    <xf numFmtId="0" fontId="0" fillId="0" borderId="1" xfId="0" applyBorder="1" applyAlignment="1">
      <alignment horizontal="left" vertical="center"/>
    </xf>
    <xf numFmtId="0" fontId="0" fillId="0" borderId="1" xfId="0" applyBorder="1" applyAlignment="1">
      <alignment vertical="center" wrapText="1"/>
    </xf>
    <xf numFmtId="9" fontId="0" fillId="0" borderId="1" xfId="0" applyNumberFormat="1" applyBorder="1" applyAlignment="1">
      <alignment vertical="center"/>
    </xf>
    <xf numFmtId="0" fontId="0" fillId="0" borderId="10" xfId="0" applyBorder="1" applyAlignment="1">
      <alignment vertical="top" wrapText="1"/>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left" vertical="top"/>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2" borderId="4" xfId="0" applyFont="1" applyFill="1" applyBorder="1" applyAlignment="1">
      <alignment horizontal="center" vertical="top"/>
    </xf>
    <xf numFmtId="0" fontId="4" fillId="6" borderId="4"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3" fillId="2" borderId="4" xfId="0" applyFont="1" applyFill="1" applyBorder="1" applyAlignment="1">
      <alignment horizontal="center" vertical="center"/>
    </xf>
    <xf numFmtId="5" fontId="0" fillId="0" borderId="1" xfId="1" applyNumberFormat="1" applyFont="1" applyBorder="1" applyAlignment="1">
      <alignment horizontal="left" vertical="top"/>
    </xf>
    <xf numFmtId="0" fontId="0" fillId="0" borderId="1" xfId="0" applyBorder="1" applyAlignment="1">
      <alignment horizontal="justify" vertical="center"/>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0" fontId="3" fillId="2" borderId="4" xfId="0" applyFont="1" applyFill="1" applyBorder="1" applyAlignment="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10" fontId="8" fillId="0" borderId="1" xfId="2" applyNumberFormat="1" applyFont="1" applyBorder="1" applyAlignment="1" applyProtection="1">
      <alignment horizontal="center" vertical="top"/>
      <protection locked="0"/>
    </xf>
    <xf numFmtId="0" fontId="0" fillId="0" borderId="2" xfId="0" applyBorder="1" applyAlignment="1" applyProtection="1">
      <alignment horizontal="center" vertical="top" wrapText="1"/>
      <protection locked="0"/>
    </xf>
    <xf numFmtId="0" fontId="0" fillId="0" borderId="1" xfId="0" applyBorder="1" applyAlignment="1" applyProtection="1">
      <alignment horizontal="center"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5" defaultRowHeight="15" x14ac:dyDescent="0.2"/>
  <sheetData>
    <row r="1" spans="1:1" ht="16" x14ac:dyDescent="0.2">
      <c r="A1" s="6" t="s">
        <v>0</v>
      </c>
    </row>
    <row r="2" spans="1:1" ht="16" x14ac:dyDescent="0.2">
      <c r="A2" s="6" t="s">
        <v>1</v>
      </c>
    </row>
    <row r="3" spans="1:1" x14ac:dyDescent="0.2">
      <c r="A3" s="6"/>
    </row>
    <row r="4" spans="1:1" ht="16" x14ac:dyDescent="0.2">
      <c r="A4" s="6" t="s">
        <v>2</v>
      </c>
    </row>
    <row r="5" spans="1:1" ht="16" x14ac:dyDescent="0.2">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120" zoomScaleNormal="120" workbookViewId="0">
      <selection activeCell="B10" sqref="B10:C12"/>
    </sheetView>
  </sheetViews>
  <sheetFormatPr baseColWidth="10" defaultColWidth="0" defaultRowHeight="15" x14ac:dyDescent="0.2"/>
  <cols>
    <col min="1" max="1" width="46.1640625" style="6" bestFit="1" customWidth="1"/>
    <col min="2" max="2" width="63.83203125" style="6" customWidth="1"/>
    <col min="3" max="3" width="19.1640625" style="6" customWidth="1"/>
    <col min="4" max="4" width="11.5" style="2" hidden="1" customWidth="1"/>
    <col min="5" max="16384" width="11.5" style="2" hidden="1"/>
  </cols>
  <sheetData>
    <row r="1" spans="1:3" ht="19" x14ac:dyDescent="0.2">
      <c r="A1" s="54" t="s">
        <v>4</v>
      </c>
      <c r="B1" s="54"/>
      <c r="C1" s="54"/>
    </row>
    <row r="2" spans="1:3" ht="16" x14ac:dyDescent="0.2">
      <c r="A2" s="5" t="s">
        <v>5</v>
      </c>
      <c r="B2" s="48" t="s">
        <v>122</v>
      </c>
      <c r="C2" s="48"/>
    </row>
    <row r="3" spans="1:3" ht="15" customHeight="1" x14ac:dyDescent="0.2">
      <c r="A3" s="5" t="s">
        <v>6</v>
      </c>
      <c r="B3" s="52" t="s">
        <v>7</v>
      </c>
      <c r="C3" s="53"/>
    </row>
    <row r="4" spans="1:3" ht="16" x14ac:dyDescent="0.2">
      <c r="A4" s="5" t="s">
        <v>8</v>
      </c>
      <c r="B4" s="52" t="s">
        <v>1</v>
      </c>
      <c r="C4" s="53"/>
    </row>
    <row r="5" spans="1:3" ht="16" x14ac:dyDescent="0.2">
      <c r="A5" s="5" t="s">
        <v>9</v>
      </c>
      <c r="B5" s="48" t="s">
        <v>2</v>
      </c>
      <c r="C5" s="48"/>
    </row>
    <row r="6" spans="1:3" ht="16" x14ac:dyDescent="0.2">
      <c r="A6" s="5" t="s">
        <v>10</v>
      </c>
      <c r="B6" s="55" t="s">
        <v>11</v>
      </c>
      <c r="C6" s="56"/>
    </row>
    <row r="7" spans="1:3" ht="16" x14ac:dyDescent="0.2">
      <c r="A7" s="5" t="s">
        <v>12</v>
      </c>
      <c r="B7" s="57">
        <v>35448277</v>
      </c>
      <c r="C7" s="48"/>
    </row>
    <row r="8" spans="1:3" ht="34.5" customHeight="1" x14ac:dyDescent="0.2">
      <c r="A8" s="27" t="s">
        <v>13</v>
      </c>
      <c r="B8" s="48" t="s">
        <v>123</v>
      </c>
      <c r="C8" s="48"/>
    </row>
    <row r="9" spans="1:3" ht="16" x14ac:dyDescent="0.2">
      <c r="A9" s="5" t="s">
        <v>14</v>
      </c>
      <c r="B9" s="42" t="s">
        <v>124</v>
      </c>
      <c r="C9" s="43"/>
    </row>
    <row r="10" spans="1:3" x14ac:dyDescent="0.2">
      <c r="A10" s="49" t="s">
        <v>15</v>
      </c>
      <c r="B10" s="50" t="s">
        <v>129</v>
      </c>
      <c r="C10" s="48"/>
    </row>
    <row r="11" spans="1:3" ht="30" customHeight="1" x14ac:dyDescent="0.2">
      <c r="A11" s="49"/>
      <c r="B11" s="48"/>
      <c r="C11" s="48"/>
    </row>
    <row r="12" spans="1:3" ht="88.5" customHeight="1" x14ac:dyDescent="0.2">
      <c r="A12" s="49"/>
      <c r="B12" s="48"/>
      <c r="C12" s="48"/>
    </row>
    <row r="13" spans="1:3" ht="16" x14ac:dyDescent="0.2">
      <c r="A13" s="5" t="s">
        <v>16</v>
      </c>
      <c r="B13" s="48" t="s">
        <v>11</v>
      </c>
      <c r="C13" s="48"/>
    </row>
    <row r="14" spans="1:3" ht="17.25" customHeight="1" x14ac:dyDescent="0.2">
      <c r="A14" s="5" t="s">
        <v>17</v>
      </c>
      <c r="B14" s="51" t="s">
        <v>125</v>
      </c>
      <c r="C14" s="51"/>
    </row>
    <row r="15" spans="1:3" ht="15.75" customHeight="1" x14ac:dyDescent="0.2">
      <c r="A15" s="5" t="s">
        <v>18</v>
      </c>
      <c r="B15" s="51" t="s">
        <v>19</v>
      </c>
      <c r="C15" s="51"/>
    </row>
    <row r="16" spans="1:3" ht="33" customHeight="1" x14ac:dyDescent="0.2">
      <c r="A16" s="5" t="s">
        <v>20</v>
      </c>
      <c r="B16" s="44" t="s">
        <v>126</v>
      </c>
      <c r="C16" s="45"/>
    </row>
    <row r="17" spans="1:3" ht="18.75" customHeight="1" x14ac:dyDescent="0.2">
      <c r="A17" s="5" t="s">
        <v>21</v>
      </c>
      <c r="B17" s="46" t="s">
        <v>128</v>
      </c>
      <c r="C17" s="47"/>
    </row>
    <row r="18" spans="1:3" ht="16" x14ac:dyDescent="0.2">
      <c r="A18" s="5" t="s">
        <v>22</v>
      </c>
      <c r="B18" s="46" t="s">
        <v>127</v>
      </c>
      <c r="C18" s="47"/>
    </row>
    <row r="19" spans="1:3" ht="16" x14ac:dyDescent="0.2">
      <c r="A19" s="5" t="s">
        <v>23</v>
      </c>
      <c r="B19" s="48" t="s">
        <v>24</v>
      </c>
      <c r="C19" s="48"/>
    </row>
  </sheetData>
  <mergeCells count="18">
    <mergeCell ref="B8:C8"/>
    <mergeCell ref="B4:C4"/>
    <mergeCell ref="B3:C3"/>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0"/>
  <sheetViews>
    <sheetView zoomScale="130" zoomScaleNormal="130" workbookViewId="0">
      <selection activeCell="A28" sqref="A28:B28"/>
    </sheetView>
  </sheetViews>
  <sheetFormatPr baseColWidth="10" defaultColWidth="0" defaultRowHeight="15" x14ac:dyDescent="0.2"/>
  <cols>
    <col min="1" max="1" width="44.5" style="17" customWidth="1"/>
    <col min="2" max="2" width="36.33203125" customWidth="1"/>
    <col min="3" max="3" width="64.5" customWidth="1"/>
    <col min="4" max="16384" width="11.5" hidden="1"/>
  </cols>
  <sheetData>
    <row r="1" spans="1:3" ht="19" x14ac:dyDescent="0.2">
      <c r="A1" s="67" t="s">
        <v>25</v>
      </c>
      <c r="B1" s="67"/>
      <c r="C1" s="67"/>
    </row>
    <row r="2" spans="1:3" ht="16" x14ac:dyDescent="0.2">
      <c r="A2" s="5" t="s">
        <v>26</v>
      </c>
      <c r="B2" s="46" t="s">
        <v>150</v>
      </c>
      <c r="C2" s="47"/>
    </row>
    <row r="3" spans="1:3" s="17" customFormat="1" ht="16" x14ac:dyDescent="0.2">
      <c r="A3" s="5" t="s">
        <v>130</v>
      </c>
      <c r="B3" s="48" t="str">
        <f>'GENERALES NOTA 322'!B2:C2</f>
        <v>801112-2021-40522</v>
      </c>
      <c r="C3" s="48"/>
    </row>
    <row r="4" spans="1:3" s="2" customFormat="1" ht="14.5" customHeight="1" x14ac:dyDescent="0.2">
      <c r="A4" s="5" t="s">
        <v>131</v>
      </c>
      <c r="B4" s="48" t="str">
        <f>'GENERALES NOTA 322'!B3:C3</f>
        <v>CONTRALORÍA GENERAL DE LA REPÚBLICA - GERENCIA DEPARTAMENTAL COLEGIADA DE ANTIOQUIA</v>
      </c>
      <c r="C4" s="48"/>
    </row>
    <row r="5" spans="1:3" s="2" customFormat="1" ht="16" x14ac:dyDescent="0.2">
      <c r="A5" s="5" t="s">
        <v>88</v>
      </c>
      <c r="B5" s="48" t="str">
        <f>'GENERALES NOTA 322'!B6:C6</f>
        <v>DEPARTAMENTO DE ANTIOQUIA</v>
      </c>
      <c r="C5" s="48"/>
    </row>
    <row r="6" spans="1:3" s="2" customFormat="1" ht="16" x14ac:dyDescent="0.2">
      <c r="A6" s="5" t="s">
        <v>132</v>
      </c>
      <c r="B6" s="68">
        <f>'GENERALES NOTA 322'!B7:C7</f>
        <v>35448277</v>
      </c>
      <c r="C6" s="68"/>
    </row>
    <row r="7" spans="1:3" s="2" customFormat="1" ht="33.5" customHeight="1" x14ac:dyDescent="0.2">
      <c r="A7" s="5" t="s">
        <v>133</v>
      </c>
      <c r="B7" s="69" t="str">
        <f>'GENERALES NOTA 322'!B8:C8</f>
        <v>ALLIANZ SEGUROS S.A. (23.50%) AXA COLPATRIA (24.50%), SURAMERICANA (4%), LA PREVISORA S.A. COMPAÑÍA DE SEGUROS (12%) Y MAPFRE SEGUROS GENERALES DE COLOMBIA S.A. (36%)</v>
      </c>
      <c r="C7" s="69"/>
    </row>
    <row r="8" spans="1:3" ht="16" x14ac:dyDescent="0.2">
      <c r="A8" s="18" t="s">
        <v>27</v>
      </c>
      <c r="B8" s="16" t="s">
        <v>134</v>
      </c>
      <c r="C8" s="16" t="s">
        <v>135</v>
      </c>
    </row>
    <row r="9" spans="1:3" ht="16" x14ac:dyDescent="0.2">
      <c r="A9" s="18" t="s">
        <v>28</v>
      </c>
      <c r="B9" s="48" t="s">
        <v>136</v>
      </c>
      <c r="C9" s="48"/>
    </row>
    <row r="10" spans="1:3" ht="32" x14ac:dyDescent="0.2">
      <c r="A10" s="18" t="s">
        <v>29</v>
      </c>
      <c r="B10" s="30">
        <v>587500000</v>
      </c>
      <c r="C10" s="29" t="s">
        <v>137</v>
      </c>
    </row>
    <row r="11" spans="1:3" ht="16" x14ac:dyDescent="0.2">
      <c r="A11" s="18" t="s">
        <v>30</v>
      </c>
      <c r="B11" s="52" t="s">
        <v>96</v>
      </c>
      <c r="C11" s="53"/>
    </row>
    <row r="12" spans="1:3" ht="16" x14ac:dyDescent="0.2">
      <c r="A12" s="18" t="s">
        <v>31</v>
      </c>
      <c r="B12" s="48" t="s">
        <v>151</v>
      </c>
      <c r="C12" s="48"/>
    </row>
    <row r="13" spans="1:3" ht="16" x14ac:dyDescent="0.2">
      <c r="A13" s="18" t="s">
        <v>32</v>
      </c>
      <c r="B13" s="48" t="s">
        <v>92</v>
      </c>
      <c r="C13" s="48"/>
    </row>
    <row r="14" spans="1:3" ht="16" x14ac:dyDescent="0.2">
      <c r="A14" s="18" t="s">
        <v>33</v>
      </c>
      <c r="B14" s="48" t="s">
        <v>92</v>
      </c>
      <c r="C14" s="48"/>
    </row>
    <row r="15" spans="1:3" x14ac:dyDescent="0.2">
      <c r="A15" s="70" t="s">
        <v>34</v>
      </c>
      <c r="B15" s="48" t="s">
        <v>98</v>
      </c>
      <c r="C15" s="48"/>
    </row>
    <row r="16" spans="1:3" x14ac:dyDescent="0.2">
      <c r="A16" s="71"/>
      <c r="B16" s="31" t="s">
        <v>35</v>
      </c>
      <c r="C16" s="31" t="s">
        <v>36</v>
      </c>
    </row>
    <row r="17" spans="1:3" ht="16" x14ac:dyDescent="0.2">
      <c r="A17" s="71"/>
      <c r="B17" s="8" t="s">
        <v>139</v>
      </c>
      <c r="C17" s="34" t="s">
        <v>147</v>
      </c>
    </row>
    <row r="18" spans="1:3" ht="16" x14ac:dyDescent="0.2">
      <c r="A18" s="71"/>
      <c r="B18" s="8" t="s">
        <v>140</v>
      </c>
      <c r="C18" s="33">
        <v>0.245</v>
      </c>
    </row>
    <row r="19" spans="1:3" ht="16" x14ac:dyDescent="0.2">
      <c r="A19" s="71"/>
      <c r="B19" s="8" t="s">
        <v>138</v>
      </c>
      <c r="C19" s="33" t="s">
        <v>148</v>
      </c>
    </row>
    <row r="20" spans="1:3" ht="16" x14ac:dyDescent="0.2">
      <c r="A20" s="71"/>
      <c r="B20" s="8" t="s">
        <v>141</v>
      </c>
      <c r="C20" s="34">
        <v>0.12</v>
      </c>
    </row>
    <row r="21" spans="1:3" ht="16" x14ac:dyDescent="0.2">
      <c r="A21" s="71"/>
      <c r="B21" s="8" t="s">
        <v>142</v>
      </c>
      <c r="C21" s="32">
        <v>0.04</v>
      </c>
    </row>
    <row r="22" spans="1:3" ht="16" x14ac:dyDescent="0.2">
      <c r="A22" s="18" t="s">
        <v>37</v>
      </c>
      <c r="B22" s="48" t="s">
        <v>97</v>
      </c>
      <c r="C22" s="48"/>
    </row>
    <row r="23" spans="1:3" ht="16" x14ac:dyDescent="0.2">
      <c r="A23" s="18" t="s">
        <v>38</v>
      </c>
      <c r="B23" s="52"/>
      <c r="C23" s="53"/>
    </row>
    <row r="24" spans="1:3" ht="16" x14ac:dyDescent="0.2">
      <c r="A24" s="28" t="s">
        <v>39</v>
      </c>
      <c r="B24" s="48" t="s">
        <v>97</v>
      </c>
      <c r="C24" s="48"/>
    </row>
    <row r="25" spans="1:3" x14ac:dyDescent="0.2">
      <c r="A25" s="64" t="s">
        <v>40</v>
      </c>
      <c r="B25" s="64"/>
      <c r="C25" s="64"/>
    </row>
    <row r="26" spans="1:3" x14ac:dyDescent="0.2">
      <c r="A26" s="46" t="s">
        <v>41</v>
      </c>
      <c r="B26" s="47"/>
      <c r="C26" s="16" t="s">
        <v>143</v>
      </c>
    </row>
    <row r="27" spans="1:3" ht="32" x14ac:dyDescent="0.2">
      <c r="A27" s="59" t="s">
        <v>42</v>
      </c>
      <c r="B27" s="60"/>
      <c r="C27" s="35" t="s">
        <v>144</v>
      </c>
    </row>
    <row r="28" spans="1:3" ht="42.5" customHeight="1" x14ac:dyDescent="0.2">
      <c r="A28" s="65" t="s">
        <v>145</v>
      </c>
      <c r="B28" s="66"/>
      <c r="C28" s="37" t="s">
        <v>144</v>
      </c>
    </row>
    <row r="29" spans="1:3" ht="16" x14ac:dyDescent="0.2">
      <c r="A29" s="36" t="s">
        <v>43</v>
      </c>
      <c r="B29" s="38"/>
      <c r="C29" s="39" t="s">
        <v>146</v>
      </c>
    </row>
    <row r="30" spans="1:3" ht="64" x14ac:dyDescent="0.2">
      <c r="A30" s="59" t="s">
        <v>44</v>
      </c>
      <c r="B30" s="60"/>
      <c r="C30" s="35" t="s">
        <v>153</v>
      </c>
    </row>
    <row r="31" spans="1:3" ht="28" customHeight="1" x14ac:dyDescent="0.2">
      <c r="A31" s="55" t="s">
        <v>45</v>
      </c>
      <c r="B31" s="56"/>
      <c r="C31" s="40" t="s">
        <v>149</v>
      </c>
    </row>
    <row r="32" spans="1:3" x14ac:dyDescent="0.2">
      <c r="A32" s="46" t="s">
        <v>46</v>
      </c>
      <c r="B32" s="47"/>
      <c r="C32" s="16" t="s">
        <v>24</v>
      </c>
    </row>
    <row r="33" spans="1:3" ht="48" x14ac:dyDescent="0.2">
      <c r="A33" s="61" t="s">
        <v>47</v>
      </c>
      <c r="B33" s="62"/>
      <c r="C33" s="41" t="s">
        <v>152</v>
      </c>
    </row>
    <row r="34" spans="1:3" x14ac:dyDescent="0.2">
      <c r="A34" s="63" t="s">
        <v>48</v>
      </c>
      <c r="B34" s="63"/>
      <c r="C34" s="63"/>
    </row>
    <row r="35" spans="1:3" ht="16" x14ac:dyDescent="0.2">
      <c r="A35" s="58" t="s">
        <v>49</v>
      </c>
      <c r="B35" s="58"/>
      <c r="C35" s="8" t="s">
        <v>24</v>
      </c>
    </row>
    <row r="36" spans="1:3" ht="16" x14ac:dyDescent="0.2">
      <c r="A36" s="58" t="s">
        <v>50</v>
      </c>
      <c r="B36" s="58"/>
      <c r="C36" s="8" t="s">
        <v>24</v>
      </c>
    </row>
    <row r="37" spans="1:3" ht="16" x14ac:dyDescent="0.2">
      <c r="A37" s="58" t="s">
        <v>51</v>
      </c>
      <c r="B37" s="58"/>
      <c r="C37" s="8" t="s">
        <v>24</v>
      </c>
    </row>
    <row r="38" spans="1:3" ht="16" x14ac:dyDescent="0.2">
      <c r="A38" s="58" t="s">
        <v>52</v>
      </c>
      <c r="B38" s="58"/>
      <c r="C38" s="8" t="s">
        <v>24</v>
      </c>
    </row>
    <row r="39" spans="1:3" ht="16" x14ac:dyDescent="0.2">
      <c r="A39" s="58" t="s">
        <v>53</v>
      </c>
      <c r="B39" s="58"/>
      <c r="C39" s="8" t="s">
        <v>24</v>
      </c>
    </row>
    <row r="40" spans="1:3" ht="16" x14ac:dyDescent="0.2">
      <c r="A40" s="58" t="s">
        <v>54</v>
      </c>
      <c r="B40" s="58"/>
      <c r="C40" s="8" t="s">
        <v>24</v>
      </c>
    </row>
    <row r="41" spans="1:3" ht="16" x14ac:dyDescent="0.2">
      <c r="A41" s="58" t="s">
        <v>55</v>
      </c>
      <c r="B41" s="58"/>
      <c r="C41" s="8" t="s">
        <v>24</v>
      </c>
    </row>
    <row r="42" spans="1:3" ht="16" x14ac:dyDescent="0.2">
      <c r="A42" s="58" t="s">
        <v>56</v>
      </c>
      <c r="B42" s="58"/>
      <c r="C42" s="8" t="s">
        <v>24</v>
      </c>
    </row>
    <row r="43" spans="1:3" ht="16" x14ac:dyDescent="0.2">
      <c r="A43" s="58" t="s">
        <v>57</v>
      </c>
      <c r="B43" s="58"/>
      <c r="C43" s="8" t="s">
        <v>24</v>
      </c>
    </row>
    <row r="44" spans="1:3" ht="16" x14ac:dyDescent="0.2">
      <c r="A44" s="58" t="s">
        <v>58</v>
      </c>
      <c r="B44" s="58"/>
      <c r="C44" s="8" t="s">
        <v>24</v>
      </c>
    </row>
    <row r="45" spans="1:3" ht="16" x14ac:dyDescent="0.2">
      <c r="A45" s="58" t="s">
        <v>59</v>
      </c>
      <c r="B45" s="58"/>
      <c r="C45" s="8" t="s">
        <v>24</v>
      </c>
    </row>
    <row r="46" spans="1:3" ht="16" x14ac:dyDescent="0.2">
      <c r="A46" s="58" t="s">
        <v>60</v>
      </c>
      <c r="B46" s="58"/>
      <c r="C46" s="8" t="s">
        <v>24</v>
      </c>
    </row>
    <row r="47" spans="1:3" ht="16" x14ac:dyDescent="0.2">
      <c r="A47" s="58" t="s">
        <v>61</v>
      </c>
      <c r="B47" s="58"/>
      <c r="C47" s="8" t="s">
        <v>24</v>
      </c>
    </row>
    <row r="48" spans="1:3" ht="16" x14ac:dyDescent="0.2">
      <c r="A48" s="58" t="s">
        <v>62</v>
      </c>
      <c r="B48" s="58"/>
      <c r="C48" s="8" t="s">
        <v>24</v>
      </c>
    </row>
    <row r="49" spans="1:3" ht="16" x14ac:dyDescent="0.2">
      <c r="A49" s="58" t="s">
        <v>63</v>
      </c>
      <c r="B49" s="58"/>
      <c r="C49" s="8" t="s">
        <v>24</v>
      </c>
    </row>
    <row r="50" spans="1:3" ht="16" x14ac:dyDescent="0.2">
      <c r="A50" s="58" t="s">
        <v>64</v>
      </c>
      <c r="B50" s="58"/>
      <c r="C50" s="8" t="s">
        <v>24</v>
      </c>
    </row>
  </sheetData>
  <mergeCells count="42">
    <mergeCell ref="A28:B28"/>
    <mergeCell ref="B13:C13"/>
    <mergeCell ref="A1:C1"/>
    <mergeCell ref="B9:C9"/>
    <mergeCell ref="B11:C11"/>
    <mergeCell ref="B12:C12"/>
    <mergeCell ref="B2:C2"/>
    <mergeCell ref="B4:C4"/>
    <mergeCell ref="B5:C5"/>
    <mergeCell ref="B6:C6"/>
    <mergeCell ref="B7:C7"/>
    <mergeCell ref="B14:C14"/>
    <mergeCell ref="A15:A21"/>
    <mergeCell ref="B15:C15"/>
    <mergeCell ref="B22:C22"/>
    <mergeCell ref="B23:C23"/>
    <mergeCell ref="B24:C24"/>
    <mergeCell ref="A25:C25"/>
    <mergeCell ref="A26:B26"/>
    <mergeCell ref="A45:B45"/>
    <mergeCell ref="A39:B39"/>
    <mergeCell ref="A34:C34"/>
    <mergeCell ref="A35:B35"/>
    <mergeCell ref="A36:B36"/>
    <mergeCell ref="A37:B37"/>
    <mergeCell ref="A38:B38"/>
    <mergeCell ref="B3:C3"/>
    <mergeCell ref="A48:B48"/>
    <mergeCell ref="A49:B49"/>
    <mergeCell ref="A50:B50"/>
    <mergeCell ref="A46:B46"/>
    <mergeCell ref="A30:B30"/>
    <mergeCell ref="A31:B31"/>
    <mergeCell ref="A32:B32"/>
    <mergeCell ref="A33:B33"/>
    <mergeCell ref="A47:B47"/>
    <mergeCell ref="A40:B40"/>
    <mergeCell ref="A41:B41"/>
    <mergeCell ref="A42:B42"/>
    <mergeCell ref="A43:B43"/>
    <mergeCell ref="A44:B44"/>
    <mergeCell ref="A27:B2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B23:C23</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B24:C24 B13:C14 B22:C22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abSelected="1" zoomScale="110" zoomScaleNormal="110" workbookViewId="0">
      <selection activeCell="A16" sqref="A16"/>
    </sheetView>
  </sheetViews>
  <sheetFormatPr baseColWidth="10" defaultColWidth="0" defaultRowHeight="15" x14ac:dyDescent="0.2"/>
  <cols>
    <col min="1" max="1" width="41.83203125" style="23" customWidth="1"/>
    <col min="2" max="2" width="30.5" style="23" customWidth="1"/>
    <col min="3" max="3" width="76.1640625" style="23" customWidth="1"/>
    <col min="4" max="8" width="11.5" hidden="1" customWidth="1"/>
    <col min="9" max="9" width="12" hidden="1" customWidth="1"/>
    <col min="10" max="10" width="11.5" hidden="1"/>
    <col min="11" max="11" width="5" hidden="1"/>
    <col min="12" max="16383" width="11.5" hidden="1"/>
    <col min="16384" max="16384" width="6.83203125" hidden="1"/>
  </cols>
  <sheetData>
    <row r="1" spans="1:6" ht="19" x14ac:dyDescent="0.2">
      <c r="A1" s="73" t="s">
        <v>65</v>
      </c>
      <c r="B1" s="73"/>
      <c r="C1" s="73"/>
    </row>
    <row r="2" spans="1:6" ht="16" x14ac:dyDescent="0.2">
      <c r="A2" s="19" t="s">
        <v>26</v>
      </c>
      <c r="B2" s="74" t="str">
        <f>'GENERALES NOTA 321'!B2:C2</f>
        <v>SINIESTRO 145980293 - APLICATIVO 214446</v>
      </c>
      <c r="C2" s="75"/>
    </row>
    <row r="3" spans="1:6" ht="16" x14ac:dyDescent="0.2">
      <c r="A3" s="20" t="s">
        <v>5</v>
      </c>
      <c r="B3" s="76" t="str">
        <f>'GENERALES NOTA 322'!B2:C2</f>
        <v>801112-2021-40522</v>
      </c>
      <c r="C3" s="77"/>
    </row>
    <row r="4" spans="1:6" s="2" customFormat="1" ht="16" x14ac:dyDescent="0.2">
      <c r="A4" s="21" t="s">
        <v>6</v>
      </c>
      <c r="B4" s="78" t="str">
        <f>'GENERALES NOTA 322'!B3:C3</f>
        <v>CONTRALORÍA GENERAL DE LA REPÚBLICA - GERENCIA DEPARTAMENTAL COLEGIADA DE ANTIOQUIA</v>
      </c>
      <c r="C4" s="78"/>
    </row>
    <row r="5" spans="1:6" s="2" customFormat="1" ht="16" x14ac:dyDescent="0.2">
      <c r="A5" s="21" t="s">
        <v>10</v>
      </c>
      <c r="B5" s="74" t="str">
        <f>'GENERALES NOTA 321'!B5:C5</f>
        <v>DEPARTAMENTO DE ANTIOQUIA</v>
      </c>
      <c r="C5" s="75"/>
    </row>
    <row r="6" spans="1:6" s="2" customFormat="1" ht="16" x14ac:dyDescent="0.2">
      <c r="A6" s="5" t="s">
        <v>66</v>
      </c>
      <c r="B6" s="79">
        <f>'GENERALES NOTA 321'!B10:C10</f>
        <v>587500000</v>
      </c>
      <c r="C6" s="80"/>
    </row>
    <row r="7" spans="1:6" s="2" customFormat="1" ht="16" x14ac:dyDescent="0.2">
      <c r="A7" s="5" t="s">
        <v>12</v>
      </c>
      <c r="B7" s="72">
        <f>'GENERALES NOTA 322'!B7:C7</f>
        <v>35448277</v>
      </c>
      <c r="C7" s="72"/>
    </row>
    <row r="8" spans="1:6" s="2" customFormat="1" ht="16" x14ac:dyDescent="0.2">
      <c r="A8" s="21" t="s">
        <v>13</v>
      </c>
      <c r="B8" s="78" t="str">
        <f>'GENERALES NOTA 322'!B8:C8</f>
        <v>ALLIANZ SEGUROS S.A. (23.50%) AXA COLPATRIA (24.50%), SURAMERICANA (4%), LA PREVISORA S.A. COMPAÑÍA DE SEGUROS (12%) Y MAPFRE SEGUROS GENERALES DE COLOMBIA S.A. (36%)</v>
      </c>
      <c r="C8" s="78"/>
    </row>
    <row r="9" spans="1:6" ht="23.25" customHeight="1" x14ac:dyDescent="0.2">
      <c r="A9" s="22" t="s">
        <v>67</v>
      </c>
      <c r="B9" s="76" t="s">
        <v>68</v>
      </c>
      <c r="C9" s="77"/>
    </row>
    <row r="10" spans="1:6" ht="48" x14ac:dyDescent="0.2">
      <c r="A10" s="21" t="s">
        <v>69</v>
      </c>
      <c r="B10" s="82" t="s">
        <v>154</v>
      </c>
      <c r="C10" s="83"/>
      <c r="E10" t="s">
        <v>70</v>
      </c>
      <c r="F10" s="11">
        <v>0.7</v>
      </c>
    </row>
    <row r="11" spans="1:6" ht="16" x14ac:dyDescent="0.2">
      <c r="A11" s="26" t="s">
        <v>71</v>
      </c>
      <c r="B11" s="84">
        <f>(B12-B14)*B13</f>
        <v>7497310.75</v>
      </c>
      <c r="C11" s="85"/>
      <c r="E11" t="s">
        <v>68</v>
      </c>
      <c r="F11" s="11">
        <v>0.3</v>
      </c>
    </row>
    <row r="12" spans="1:6" ht="16" x14ac:dyDescent="0.2">
      <c r="A12" s="10" t="s">
        <v>72</v>
      </c>
      <c r="B12" s="88">
        <f>MIN(B6,B7)</f>
        <v>35448277</v>
      </c>
      <c r="C12" s="89"/>
      <c r="F12" s="11"/>
    </row>
    <row r="13" spans="1:6" ht="16" x14ac:dyDescent="0.2">
      <c r="A13" s="22" t="s">
        <v>34</v>
      </c>
      <c r="B13" s="96">
        <v>0.23499999999999999</v>
      </c>
      <c r="C13" s="96"/>
      <c r="F13" s="11"/>
    </row>
    <row r="14" spans="1:6" ht="16" x14ac:dyDescent="0.2">
      <c r="A14" s="22" t="s">
        <v>73</v>
      </c>
      <c r="B14" s="91">
        <v>3544827</v>
      </c>
      <c r="C14" s="92"/>
      <c r="F14" s="11"/>
    </row>
    <row r="15" spans="1:6" ht="16" x14ac:dyDescent="0.2">
      <c r="A15" s="25" t="s">
        <v>74</v>
      </c>
      <c r="B15" s="86">
        <f>IFERROR(B11*(VLOOKUP(B9,E10:F15,2,0)),16666)</f>
        <v>2249193.2250000001</v>
      </c>
      <c r="C15" s="87"/>
    </row>
    <row r="16" spans="1:6" ht="180" customHeight="1" x14ac:dyDescent="0.2">
      <c r="A16" s="21" t="s">
        <v>75</v>
      </c>
      <c r="B16" s="97" t="s">
        <v>155</v>
      </c>
      <c r="C16" s="77"/>
    </row>
    <row r="17" spans="1:3" ht="80" x14ac:dyDescent="0.2">
      <c r="A17" s="21" t="s">
        <v>76</v>
      </c>
      <c r="B17" s="98" t="s">
        <v>156</v>
      </c>
      <c r="C17" s="81"/>
    </row>
    <row r="19" spans="1:3" x14ac:dyDescent="0.2">
      <c r="B19" s="24"/>
      <c r="C19" s="24"/>
    </row>
    <row r="20" spans="1:3" x14ac:dyDescent="0.2">
      <c r="B20" s="24"/>
      <c r="C20" s="24"/>
    </row>
    <row r="21" spans="1:3" x14ac:dyDescent="0.2">
      <c r="B21" s="24"/>
      <c r="C21" s="24"/>
    </row>
    <row r="22" spans="1:3" x14ac:dyDescent="0.2">
      <c r="B22" s="24"/>
      <c r="C22" s="24"/>
    </row>
    <row r="23" spans="1:3" x14ac:dyDescent="0.2">
      <c r="B23" s="24"/>
      <c r="C23" s="24"/>
    </row>
    <row r="24" spans="1:3" x14ac:dyDescent="0.2">
      <c r="B24" s="24"/>
      <c r="C24" s="24"/>
    </row>
    <row r="25" spans="1:3" x14ac:dyDescent="0.2">
      <c r="B25" s="24"/>
      <c r="C25" s="24"/>
    </row>
    <row r="26" spans="1:3" x14ac:dyDescent="0.2">
      <c r="B26" s="24"/>
      <c r="C26" s="24"/>
    </row>
    <row r="27" spans="1:3" x14ac:dyDescent="0.2">
      <c r="B27" s="24"/>
      <c r="C27" s="24"/>
    </row>
    <row r="28" spans="1:3" x14ac:dyDescent="0.2">
      <c r="B28" s="24"/>
      <c r="C28" s="24"/>
    </row>
    <row r="29" spans="1:3" x14ac:dyDescent="0.2">
      <c r="B29" s="24"/>
      <c r="C29" s="24"/>
    </row>
    <row r="30" spans="1:3" x14ac:dyDescent="0.2">
      <c r="B30" s="24"/>
      <c r="C30" s="24"/>
    </row>
    <row r="31" spans="1:3" x14ac:dyDescent="0.2">
      <c r="B31" s="24"/>
      <c r="C31" s="24"/>
    </row>
    <row r="32" spans="1:3" x14ac:dyDescent="0.2">
      <c r="B32" s="24"/>
      <c r="C32" s="24"/>
    </row>
    <row r="33" spans="2:3" x14ac:dyDescent="0.2">
      <c r="B33" s="24"/>
      <c r="C33" s="24"/>
    </row>
    <row r="34" spans="2:3" x14ac:dyDescent="0.2">
      <c r="B34" s="24"/>
      <c r="C34" s="24"/>
    </row>
    <row r="35" spans="2:3" x14ac:dyDescent="0.2">
      <c r="B35" s="24"/>
      <c r="C35" s="24"/>
    </row>
    <row r="36" spans="2:3" x14ac:dyDescent="0.2">
      <c r="B36" s="24"/>
      <c r="C36" s="24"/>
    </row>
    <row r="37" spans="2:3" x14ac:dyDescent="0.2">
      <c r="B37" s="24"/>
      <c r="C37" s="24"/>
    </row>
    <row r="38" spans="2:3" x14ac:dyDescent="0.2">
      <c r="B38" s="24"/>
      <c r="C38" s="24"/>
    </row>
    <row r="39" spans="2:3" x14ac:dyDescent="0.2">
      <c r="B39" s="24"/>
      <c r="C39" s="24"/>
    </row>
    <row r="40" spans="2:3" x14ac:dyDescent="0.2">
      <c r="B40" s="24"/>
      <c r="C40" s="24"/>
    </row>
    <row r="41" spans="2:3" x14ac:dyDescent="0.2">
      <c r="B41" s="24"/>
      <c r="C41" s="24"/>
    </row>
    <row r="42" spans="2:3" x14ac:dyDescent="0.2">
      <c r="B42" s="24"/>
      <c r="C42" s="24"/>
    </row>
    <row r="43" spans="2:3" x14ac:dyDescent="0.2">
      <c r="B43" s="24"/>
      <c r="C43" s="24"/>
    </row>
    <row r="44" spans="2:3" x14ac:dyDescent="0.2">
      <c r="B44" s="24"/>
      <c r="C44" s="24"/>
    </row>
    <row r="45" spans="2:3" x14ac:dyDescent="0.2">
      <c r="B45" s="24"/>
      <c r="C45" s="24"/>
    </row>
    <row r="46" spans="2:3" x14ac:dyDescent="0.2">
      <c r="B46" s="24"/>
      <c r="C46" s="24"/>
    </row>
    <row r="47" spans="2:3" x14ac:dyDescent="0.2">
      <c r="B47" s="24"/>
      <c r="C47" s="24"/>
    </row>
    <row r="48" spans="2:3" x14ac:dyDescent="0.2">
      <c r="B48" s="24"/>
      <c r="C48" s="24"/>
    </row>
    <row r="49" spans="2:3" x14ac:dyDescent="0.2">
      <c r="B49" s="24"/>
      <c r="C49" s="24"/>
    </row>
    <row r="50" spans="2:3" x14ac:dyDescent="0.2">
      <c r="B50" s="24"/>
      <c r="C50" s="24"/>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9" sqref="B9:C9"/>
    </sheetView>
  </sheetViews>
  <sheetFormatPr baseColWidth="10" defaultColWidth="0" defaultRowHeight="15" x14ac:dyDescent="0.2"/>
  <cols>
    <col min="1" max="1" width="41.83203125" style="23" customWidth="1"/>
    <col min="2" max="2" width="30.5" style="23" customWidth="1"/>
    <col min="3" max="3" width="76.1640625" style="23" customWidth="1"/>
    <col min="4" max="8" width="11.5" hidden="1" customWidth="1"/>
    <col min="9" max="9" width="12" hidden="1" customWidth="1"/>
    <col min="10" max="10" width="11.5" hidden="1"/>
    <col min="11" max="11" width="5" hidden="1"/>
    <col min="12" max="16383" width="11.5" hidden="1"/>
    <col min="16384" max="16384" width="6.83203125" hidden="1"/>
  </cols>
  <sheetData>
    <row r="1" spans="1:6" ht="19" x14ac:dyDescent="0.2">
      <c r="A1" s="73" t="s">
        <v>65</v>
      </c>
      <c r="B1" s="73"/>
      <c r="C1" s="73"/>
    </row>
    <row r="2" spans="1:6" ht="16" x14ac:dyDescent="0.2">
      <c r="A2" s="19" t="s">
        <v>26</v>
      </c>
      <c r="B2" s="74" t="str">
        <f>'GENERALES NOTA 321'!B2:C2</f>
        <v>SINIESTRO 145980293 - APLICATIVO 214446</v>
      </c>
      <c r="C2" s="75"/>
    </row>
    <row r="3" spans="1:6" ht="16" x14ac:dyDescent="0.2">
      <c r="A3" s="20" t="s">
        <v>5</v>
      </c>
      <c r="B3" s="76" t="str">
        <f>'GENERALES NOTA 322'!B2:C2</f>
        <v>801112-2021-40522</v>
      </c>
      <c r="C3" s="77"/>
    </row>
    <row r="4" spans="1:6" s="2" customFormat="1" ht="16" x14ac:dyDescent="0.2">
      <c r="A4" s="21" t="s">
        <v>6</v>
      </c>
      <c r="B4" s="78" t="str">
        <f>'GENERALES NOTA 322'!B3:C3</f>
        <v>CONTRALORÍA GENERAL DE LA REPÚBLICA - GERENCIA DEPARTAMENTAL COLEGIADA DE ANTIOQUIA</v>
      </c>
      <c r="C4" s="78"/>
    </row>
    <row r="5" spans="1:6" s="2" customFormat="1" ht="16" x14ac:dyDescent="0.2">
      <c r="A5" s="21" t="s">
        <v>10</v>
      </c>
      <c r="B5" s="74" t="str">
        <f>'GENERALES NOTA 321'!B5:C5</f>
        <v>DEPARTAMENTO DE ANTIOQUIA</v>
      </c>
      <c r="C5" s="75"/>
    </row>
    <row r="6" spans="1:6" s="2" customFormat="1" ht="16" x14ac:dyDescent="0.2">
      <c r="A6" s="5" t="s">
        <v>66</v>
      </c>
      <c r="B6" s="79">
        <f>'GENERALES NOTA 321'!B10:C10</f>
        <v>587500000</v>
      </c>
      <c r="C6" s="80"/>
    </row>
    <row r="7" spans="1:6" s="2" customFormat="1" ht="16" x14ac:dyDescent="0.2">
      <c r="A7" s="5" t="s">
        <v>12</v>
      </c>
      <c r="B7" s="72">
        <f>'GENERALES NOTA 322'!B7:C7</f>
        <v>35448277</v>
      </c>
      <c r="C7" s="72"/>
    </row>
    <row r="8" spans="1:6" s="2" customFormat="1" ht="16" x14ac:dyDescent="0.2">
      <c r="A8" s="21" t="s">
        <v>13</v>
      </c>
      <c r="B8" s="78" t="str">
        <f>'GENERALES NOTA 322'!B8:C8</f>
        <v>ALLIANZ SEGUROS S.A. (23.50%) AXA COLPATRIA (24.50%), SURAMERICANA (4%), LA PREVISORA S.A. COMPAÑÍA DE SEGUROS (12%) Y MAPFRE SEGUROS GENERALES DE COLOMBIA S.A. (36%)</v>
      </c>
      <c r="C8" s="78"/>
    </row>
    <row r="9" spans="1:6" ht="23.25" customHeight="1" x14ac:dyDescent="0.2">
      <c r="A9" s="22" t="s">
        <v>67</v>
      </c>
      <c r="B9" s="76" t="s">
        <v>77</v>
      </c>
      <c r="C9" s="77"/>
    </row>
    <row r="10" spans="1:6" ht="48" x14ac:dyDescent="0.2">
      <c r="A10" s="21" t="s">
        <v>69</v>
      </c>
      <c r="B10" s="82"/>
      <c r="C10" s="83"/>
      <c r="E10" t="s">
        <v>70</v>
      </c>
      <c r="F10" s="11">
        <v>0.7</v>
      </c>
    </row>
    <row r="11" spans="1:6" ht="16" x14ac:dyDescent="0.2">
      <c r="A11" s="26" t="s">
        <v>71</v>
      </c>
      <c r="B11" s="84">
        <f>(B12-B14)*B13</f>
        <v>35448277</v>
      </c>
      <c r="C11" s="85"/>
      <c r="E11" t="s">
        <v>68</v>
      </c>
      <c r="F11" s="11">
        <v>0.3</v>
      </c>
    </row>
    <row r="12" spans="1:6" ht="16" x14ac:dyDescent="0.2">
      <c r="A12" s="10" t="s">
        <v>72</v>
      </c>
      <c r="B12" s="88">
        <f>MIN(B6,B7)</f>
        <v>35448277</v>
      </c>
      <c r="C12" s="89"/>
      <c r="F12" s="11"/>
    </row>
    <row r="13" spans="1:6" ht="16" x14ac:dyDescent="0.2">
      <c r="A13" s="22" t="s">
        <v>34</v>
      </c>
      <c r="B13" s="90">
        <v>1</v>
      </c>
      <c r="C13" s="90"/>
      <c r="F13" s="11"/>
    </row>
    <row r="14" spans="1:6" ht="16" x14ac:dyDescent="0.2">
      <c r="A14" s="22" t="s">
        <v>73</v>
      </c>
      <c r="B14" s="91">
        <v>0</v>
      </c>
      <c r="C14" s="91"/>
      <c r="F14" s="11"/>
    </row>
    <row r="15" spans="1:6" ht="16" x14ac:dyDescent="0.2">
      <c r="A15" s="25" t="s">
        <v>74</v>
      </c>
      <c r="B15" s="86">
        <f>IFERROR(B11*(VLOOKUP(B9,E10:F15,2,0)),16666)</f>
        <v>16666</v>
      </c>
      <c r="C15" s="87"/>
    </row>
    <row r="16" spans="1:6" ht="180" customHeight="1" x14ac:dyDescent="0.2">
      <c r="A16" s="21" t="s">
        <v>75</v>
      </c>
      <c r="B16" s="76"/>
      <c r="C16" s="77"/>
    </row>
    <row r="17" spans="1:3" ht="80" x14ac:dyDescent="0.2">
      <c r="A17" s="21" t="s">
        <v>76</v>
      </c>
      <c r="B17" s="81"/>
      <c r="C17" s="81"/>
    </row>
    <row r="19" spans="1:3" x14ac:dyDescent="0.2">
      <c r="B19" s="24"/>
      <c r="C19" s="24"/>
    </row>
    <row r="20" spans="1:3" x14ac:dyDescent="0.2">
      <c r="B20" s="24"/>
      <c r="C20" s="24"/>
    </row>
    <row r="21" spans="1:3" x14ac:dyDescent="0.2">
      <c r="B21" s="24"/>
      <c r="C21" s="24"/>
    </row>
    <row r="22" spans="1:3" x14ac:dyDescent="0.2">
      <c r="B22" s="24"/>
      <c r="C22" s="24"/>
    </row>
    <row r="23" spans="1:3" x14ac:dyDescent="0.2">
      <c r="B23" s="24"/>
      <c r="C23" s="24"/>
    </row>
    <row r="24" spans="1:3" x14ac:dyDescent="0.2">
      <c r="B24" s="24"/>
      <c r="C24" s="24"/>
    </row>
    <row r="25" spans="1:3" x14ac:dyDescent="0.2">
      <c r="B25" s="24"/>
      <c r="C25" s="24"/>
    </row>
    <row r="26" spans="1:3" x14ac:dyDescent="0.2">
      <c r="B26" s="24"/>
      <c r="C26" s="24"/>
    </row>
    <row r="27" spans="1:3" x14ac:dyDescent="0.2">
      <c r="B27" s="24"/>
      <c r="C27" s="24"/>
    </row>
    <row r="28" spans="1:3" x14ac:dyDescent="0.2">
      <c r="B28" s="24"/>
      <c r="C28" s="24"/>
    </row>
    <row r="29" spans="1:3" x14ac:dyDescent="0.2">
      <c r="B29" s="24"/>
      <c r="C29" s="24"/>
    </row>
    <row r="30" spans="1:3" x14ac:dyDescent="0.2">
      <c r="B30" s="24"/>
      <c r="C30" s="24"/>
    </row>
    <row r="31" spans="1:3" x14ac:dyDescent="0.2">
      <c r="B31" s="24"/>
      <c r="C31" s="24"/>
    </row>
    <row r="32" spans="1:3" x14ac:dyDescent="0.2">
      <c r="B32" s="24"/>
      <c r="C32" s="24"/>
    </row>
    <row r="33" spans="2:3" x14ac:dyDescent="0.2">
      <c r="B33" s="24"/>
      <c r="C33" s="24"/>
    </row>
    <row r="34" spans="2:3" x14ac:dyDescent="0.2">
      <c r="B34" s="24"/>
      <c r="C34" s="24"/>
    </row>
    <row r="35" spans="2:3" x14ac:dyDescent="0.2">
      <c r="B35" s="24"/>
      <c r="C35" s="24"/>
    </row>
    <row r="36" spans="2:3" x14ac:dyDescent="0.2">
      <c r="B36" s="24"/>
      <c r="C36" s="24"/>
    </row>
    <row r="37" spans="2:3" x14ac:dyDescent="0.2">
      <c r="B37" s="24"/>
      <c r="C37" s="24"/>
    </row>
    <row r="38" spans="2:3" x14ac:dyDescent="0.2">
      <c r="B38" s="24"/>
      <c r="C38" s="24"/>
    </row>
    <row r="39" spans="2:3" x14ac:dyDescent="0.2">
      <c r="B39" s="24"/>
      <c r="C39" s="24"/>
    </row>
    <row r="40" spans="2:3" x14ac:dyDescent="0.2">
      <c r="B40" s="24"/>
      <c r="C40" s="24"/>
    </row>
    <row r="41" spans="2:3" x14ac:dyDescent="0.2">
      <c r="B41" s="24"/>
      <c r="C41" s="24"/>
    </row>
    <row r="42" spans="2:3" x14ac:dyDescent="0.2">
      <c r="B42" s="24"/>
      <c r="C42" s="24"/>
    </row>
    <row r="43" spans="2:3" x14ac:dyDescent="0.2">
      <c r="B43" s="24"/>
      <c r="C43" s="24"/>
    </row>
    <row r="44" spans="2:3" x14ac:dyDescent="0.2">
      <c r="B44" s="24"/>
      <c r="C44" s="24"/>
    </row>
    <row r="45" spans="2:3" x14ac:dyDescent="0.2">
      <c r="B45" s="24"/>
      <c r="C45" s="24"/>
    </row>
    <row r="46" spans="2:3" x14ac:dyDescent="0.2">
      <c r="B46" s="24"/>
      <c r="C46" s="24"/>
    </row>
    <row r="47" spans="2:3" x14ac:dyDescent="0.2">
      <c r="B47" s="24"/>
      <c r="C47" s="24"/>
    </row>
    <row r="48" spans="2:3" x14ac:dyDescent="0.2">
      <c r="B48" s="24"/>
      <c r="C48" s="24"/>
    </row>
    <row r="49" spans="2:3" x14ac:dyDescent="0.2">
      <c r="B49" s="24"/>
      <c r="C49" s="24"/>
    </row>
    <row r="50" spans="2:3" x14ac:dyDescent="0.2">
      <c r="B50" s="24"/>
      <c r="C50" s="24"/>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3" sqref="B13"/>
    </sheetView>
  </sheetViews>
  <sheetFormatPr baseColWidth="10" defaultColWidth="11.5" defaultRowHeight="15" x14ac:dyDescent="0.2"/>
  <cols>
    <col min="1" max="1" width="35.5" customWidth="1"/>
    <col min="2" max="2" width="31.83203125" customWidth="1"/>
    <col min="3" max="3" width="63.1640625" customWidth="1"/>
    <col min="4" max="16383" width="0" hidden="1" customWidth="1"/>
    <col min="16384" max="16384" width="0.83203125" hidden="1" customWidth="1"/>
  </cols>
  <sheetData>
    <row r="1" spans="1:3" ht="19" x14ac:dyDescent="0.2">
      <c r="A1" s="93" t="s">
        <v>78</v>
      </c>
      <c r="B1" s="93"/>
      <c r="C1" s="93"/>
    </row>
    <row r="2" spans="1:3" ht="16" x14ac:dyDescent="0.2">
      <c r="A2" s="9" t="s">
        <v>26</v>
      </c>
      <c r="B2" s="46" t="str">
        <f>'GENERALES NOTA 321'!B2:C2</f>
        <v>SINIESTRO 145980293 - APLICATIVO 214446</v>
      </c>
      <c r="C2" s="47"/>
    </row>
    <row r="3" spans="1:3" ht="16" x14ac:dyDescent="0.2">
      <c r="A3" s="18" t="s">
        <v>5</v>
      </c>
      <c r="B3" s="46" t="str">
        <f>'GENERALES NOTA 322'!B2:C2</f>
        <v>801112-2021-40522</v>
      </c>
      <c r="C3" s="47"/>
    </row>
    <row r="4" spans="1:3" s="2" customFormat="1" ht="16" x14ac:dyDescent="0.2">
      <c r="A4" s="5" t="s">
        <v>6</v>
      </c>
      <c r="B4" s="48" t="str">
        <f>'GENERALES NOTA 322'!B3:C3</f>
        <v>CONTRALORÍA GENERAL DE LA REPÚBLICA - GERENCIA DEPARTAMENTAL COLEGIADA DE ANTIOQUIA</v>
      </c>
      <c r="C4" s="48"/>
    </row>
    <row r="5" spans="1:3" s="2" customFormat="1" ht="16" x14ac:dyDescent="0.2">
      <c r="A5" s="5" t="s">
        <v>10</v>
      </c>
      <c r="B5" s="46" t="str">
        <f>'IMPUTACIÓN- GENERALES NOTA 324 '!B5:C5</f>
        <v>DEPARTAMENTO DE ANTIOQUIA</v>
      </c>
      <c r="C5" s="47"/>
    </row>
    <row r="6" spans="1:3" s="2" customFormat="1" ht="16" x14ac:dyDescent="0.2">
      <c r="A6" s="5" t="s">
        <v>12</v>
      </c>
      <c r="B6" s="48">
        <f>'GENERALES NOTA 322'!B7:C7</f>
        <v>35448277</v>
      </c>
      <c r="C6" s="48"/>
    </row>
    <row r="7" spans="1:3" s="2" customFormat="1" ht="16" x14ac:dyDescent="0.2">
      <c r="A7" s="5" t="s">
        <v>13</v>
      </c>
      <c r="B7" s="48" t="str">
        <f>'GENERALES NOTA 322'!B8:C8</f>
        <v>ALLIANZ SEGUROS S.A. (23.50%) AXA COLPATRIA (24.50%), SURAMERICANA (4%), LA PREVISORA S.A. COMPAÑÍA DE SEGUROS (12%) Y MAPFRE SEGUROS GENERALES DE COLOMBIA S.A. (36%)</v>
      </c>
      <c r="C7" s="48"/>
    </row>
    <row r="8" spans="1:3" ht="16" x14ac:dyDescent="0.2">
      <c r="A8" s="10" t="s">
        <v>67</v>
      </c>
      <c r="B8" s="52"/>
      <c r="C8" s="53"/>
    </row>
    <row r="9" spans="1:3" ht="16" x14ac:dyDescent="0.2">
      <c r="A9" s="10" t="s">
        <v>71</v>
      </c>
      <c r="B9" s="94"/>
      <c r="C9" s="94"/>
    </row>
    <row r="10" spans="1:3" ht="16" x14ac:dyDescent="0.2">
      <c r="A10" s="10" t="s">
        <v>79</v>
      </c>
      <c r="B10" s="94"/>
      <c r="C10" s="94"/>
    </row>
    <row r="11" spans="1:3" ht="48" x14ac:dyDescent="0.2">
      <c r="A11" s="5" t="s">
        <v>80</v>
      </c>
      <c r="B11" s="48"/>
      <c r="C11" s="48"/>
    </row>
    <row r="12" spans="1:3" ht="48" x14ac:dyDescent="0.2">
      <c r="A12" s="5" t="s">
        <v>81</v>
      </c>
      <c r="B12" s="48"/>
      <c r="C12" s="48"/>
    </row>
    <row r="13" spans="1:3" ht="16" x14ac:dyDescent="0.2">
      <c r="A13" s="5" t="s">
        <v>82</v>
      </c>
      <c r="B13" s="8"/>
      <c r="C13" s="8"/>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5" defaultRowHeight="15" customHeight="1" x14ac:dyDescent="0.2"/>
  <cols>
    <col min="2" max="2" width="34" bestFit="1" customWidth="1"/>
    <col min="3" max="3" width="51.6640625" customWidth="1"/>
    <col min="9" max="9" width="0" hidden="1" customWidth="1"/>
    <col min="14" max="14" width="0" hidden="1" customWidth="1"/>
  </cols>
  <sheetData>
    <row r="1" spans="2:14" ht="15" customHeight="1" thickBot="1" x14ac:dyDescent="0.25"/>
    <row r="2" spans="2:14" ht="15" customHeight="1" thickTop="1" thickBot="1" x14ac:dyDescent="0.25">
      <c r="B2" s="95"/>
      <c r="C2" s="95"/>
      <c r="I2" t="s">
        <v>83</v>
      </c>
      <c r="N2" t="s">
        <v>77</v>
      </c>
    </row>
    <row r="3" spans="2:14" ht="15" customHeight="1" thickTop="1" thickBot="1" x14ac:dyDescent="0.25">
      <c r="B3" s="95" t="s">
        <v>84</v>
      </c>
      <c r="C3" s="95"/>
      <c r="I3" t="s">
        <v>68</v>
      </c>
      <c r="N3" t="s">
        <v>68</v>
      </c>
    </row>
    <row r="4" spans="2:14" ht="15" customHeight="1" thickTop="1" thickBot="1" x14ac:dyDescent="0.25">
      <c r="B4" s="12" t="s">
        <v>85</v>
      </c>
      <c r="C4" s="13"/>
      <c r="I4" t="s">
        <v>86</v>
      </c>
      <c r="N4" t="s">
        <v>70</v>
      </c>
    </row>
    <row r="5" spans="2:14" ht="15" customHeight="1" thickTop="1" thickBot="1" x14ac:dyDescent="0.25">
      <c r="B5" s="12" t="s">
        <v>87</v>
      </c>
      <c r="C5" s="13"/>
    </row>
    <row r="6" spans="2:14" ht="15" customHeight="1" thickTop="1" thickBot="1" x14ac:dyDescent="0.25">
      <c r="B6" s="12" t="s">
        <v>88</v>
      </c>
      <c r="C6" s="13"/>
    </row>
    <row r="7" spans="2:14" ht="34" thickTop="1" thickBot="1" x14ac:dyDescent="0.25">
      <c r="B7" s="12" t="s">
        <v>89</v>
      </c>
      <c r="C7" s="14"/>
    </row>
    <row r="8" spans="2:14" ht="34" thickTop="1" thickBot="1" x14ac:dyDescent="0.25">
      <c r="B8" s="12" t="s">
        <v>90</v>
      </c>
      <c r="C8" s="13"/>
    </row>
    <row r="9" spans="2:14" ht="50" thickTop="1" thickBot="1" x14ac:dyDescent="0.25">
      <c r="B9" s="12" t="s">
        <v>91</v>
      </c>
      <c r="C9" s="15"/>
    </row>
    <row r="10" spans="2:14" ht="15" customHeight="1" thickTop="1" x14ac:dyDescent="0.2"/>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 defaultRowHeight="15" x14ac:dyDescent="0.2"/>
  <cols>
    <col min="4" max="4" width="20.1640625" bestFit="1" customWidth="1"/>
    <col min="5" max="5" width="42.83203125" bestFit="1" customWidth="1"/>
  </cols>
  <sheetData>
    <row r="1" spans="1:9" x14ac:dyDescent="0.2">
      <c r="A1" s="7" t="s">
        <v>30</v>
      </c>
      <c r="B1" t="s">
        <v>92</v>
      </c>
      <c r="C1" s="7" t="s">
        <v>34</v>
      </c>
      <c r="D1" s="7" t="s">
        <v>38</v>
      </c>
      <c r="E1" s="3" t="s">
        <v>93</v>
      </c>
      <c r="F1" s="2" t="s">
        <v>70</v>
      </c>
      <c r="G1" s="4">
        <v>0</v>
      </c>
      <c r="H1" t="s">
        <v>94</v>
      </c>
      <c r="I1" t="s">
        <v>95</v>
      </c>
    </row>
    <row r="2" spans="1:9" x14ac:dyDescent="0.2">
      <c r="A2" t="s">
        <v>96</v>
      </c>
      <c r="B2" t="s">
        <v>97</v>
      </c>
      <c r="C2" t="s">
        <v>98</v>
      </c>
      <c r="D2" s="2" t="s">
        <v>99</v>
      </c>
      <c r="E2" s="1" t="s">
        <v>100</v>
      </c>
      <c r="F2" s="2" t="s">
        <v>77</v>
      </c>
      <c r="G2" s="4">
        <v>0.7</v>
      </c>
      <c r="H2" t="s">
        <v>101</v>
      </c>
      <c r="I2" t="s">
        <v>102</v>
      </c>
    </row>
    <row r="3" spans="1:9" x14ac:dyDescent="0.2">
      <c r="A3" t="s">
        <v>103</v>
      </c>
      <c r="C3" t="s">
        <v>104</v>
      </c>
      <c r="D3" s="2" t="s">
        <v>105</v>
      </c>
      <c r="E3" s="1" t="s">
        <v>106</v>
      </c>
      <c r="F3" s="2" t="s">
        <v>68</v>
      </c>
      <c r="G3" s="4">
        <v>0.3</v>
      </c>
      <c r="H3" t="s">
        <v>107</v>
      </c>
      <c r="I3" t="s">
        <v>108</v>
      </c>
    </row>
    <row r="4" spans="1:9" x14ac:dyDescent="0.2">
      <c r="A4" t="s">
        <v>109</v>
      </c>
      <c r="C4" t="s">
        <v>110</v>
      </c>
      <c r="E4" s="1" t="s">
        <v>111</v>
      </c>
      <c r="H4" t="s">
        <v>112</v>
      </c>
      <c r="I4" t="s">
        <v>113</v>
      </c>
    </row>
    <row r="5" spans="1:9" x14ac:dyDescent="0.2">
      <c r="A5" t="s">
        <v>114</v>
      </c>
      <c r="E5" s="1" t="s">
        <v>115</v>
      </c>
      <c r="H5" t="s">
        <v>116</v>
      </c>
      <c r="I5" t="s">
        <v>117</v>
      </c>
    </row>
    <row r="6" spans="1:9" x14ac:dyDescent="0.2">
      <c r="E6" s="1" t="s">
        <v>118</v>
      </c>
      <c r="I6" t="s">
        <v>119</v>
      </c>
    </row>
    <row r="7" spans="1:9" x14ac:dyDescent="0.2">
      <c r="E7" s="1" t="s">
        <v>120</v>
      </c>
    </row>
    <row r="8" spans="1:9" x14ac:dyDescent="0.2">
      <c r="E8" s="1" t="s">
        <v>121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2.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Microsoft Office User</cp:lastModifiedBy>
  <cp:revision/>
  <dcterms:created xsi:type="dcterms:W3CDTF">2020-12-07T14:41:17Z</dcterms:created>
  <dcterms:modified xsi:type="dcterms:W3CDTF">2025-07-08T16:15:21Z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