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codeName="ThisWorkbook"/>
  <mc:AlternateContent xmlns:mc="http://schemas.openxmlformats.org/markup-compatibility/2006">
    <mc:Choice Requires="x15">
      <x15ac:absPath xmlns:x15ac="http://schemas.microsoft.com/office/spreadsheetml/2010/11/ac" url="/Users/sergi/Downloads/"/>
    </mc:Choice>
  </mc:AlternateContent>
  <xr:revisionPtr revIDLastSave="5" documentId="8_{CBE3E84A-91FA-E247-A986-7E0215ADD49A}" xr6:coauthVersionLast="47" xr6:coauthVersionMax="47" xr10:uidLastSave="{55AD2B77-BE77-4037-804E-51B06DB5040F}"/>
  <bookViews>
    <workbookView xWindow="11900" yWindow="500" windowWidth="16900" windowHeight="1636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3" i="11"/>
  <c r="B17" i="11" l="1"/>
  <c r="B28" i="11" s="1"/>
  <c r="C11" i="11"/>
  <c r="C10" i="11"/>
  <c r="B7" i="10"/>
  <c r="B7" i="14"/>
  <c r="B6" i="14"/>
  <c r="B5" i="14"/>
  <c r="B4" i="14"/>
  <c r="B3" i="14"/>
  <c r="B2" i="14"/>
  <c r="B4" i="11"/>
  <c r="B5" i="11"/>
  <c r="B7" i="11"/>
  <c r="B8" i="11"/>
  <c r="B4" i="10"/>
  <c r="B5" i="10"/>
  <c r="B6" i="10"/>
  <c r="B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tc={D6C5B601-21CB-4125-B45E-F4BC721AEAF6}</author>
  </authors>
  <commentList>
    <comment ref="B2" authorId="0" shapeId="0" xr:uid="{D6C5B601-21CB-4125-B45E-F4BC721AEAF6}">
      <text>
        <t>[Threaded comment]
Your version of Excel allows you to read this threaded comment; however, any edits to it will get removed if the file is opened in a newer version of Excel. Learn more: https://go.microsoft.com/fwlink/?linkid=870924
Comment:
    Este no es el Rad del proceso, por favor válidalo completo y lo revisas en Rama Judicial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tc={68085D0E-6660-43A2-8688-11D144AEFB36}</author>
    <author>tc={6FD2A0A5-E5E9-42D0-9F5F-90CF9463BEDD}</author>
    <author>tc={97FD7B5C-A4B1-4B58-A5F1-8628FE6179E2}</author>
  </authors>
  <commentList>
    <comment ref="B2" authorId="0" shapeId="0" xr:uid="{68085D0E-6660-43A2-8688-11D144AEFB36}">
      <text>
        <t>[Threaded comment]
Your version of Excel allows you to read this threaded comment; however, any edits to it will get removed if the file is opened in a newer version of Excel. Learn more: https://go.microsoft.com/fwlink/?linkid=870924
Comment:
    Este no es el AJR del proceso. Puedes revisarlo en el correo que se adjunta en la asignación o en CASE</t>
      </text>
    </comment>
    <comment ref="B16" authorId="1" shapeId="0" xr:uid="{6FD2A0A5-E5E9-42D0-9F5F-90CF9463BEDD}">
      <text>
        <t xml:space="preserve">[Threaded comment]
Your version of Excel allows you to read this threaded comment; however, any edits to it will get removed if the file is opened in a newer version of Excel. Learn more: https://go.microsoft.com/fwlink/?linkid=870924
Comment:
    Aquí hay un punto donde debes ajustar la fecha de traslado de la Demandante. </t>
      </text>
    </comment>
    <comment ref="B30" authorId="2" shapeId="0" xr:uid="{97FD7B5C-A4B1-4B58-A5F1-8628FE6179E2}">
      <text>
        <t>[Threaded comment]
Your version of Excel allows you to read this threaded comment; however, any edits to it will get removed if the file is opened in a newer version of Excel. Learn more: https://go.microsoft.com/fwlink/?linkid=870924
Comment:
    Estas excepciones deben ir conforme a la contestación que se radicó, aquí veo unas que no corresponden al proceso y otra en la que se enuncia una Demandante diferente</t>
      </text>
    </comment>
  </commentList>
</comments>
</file>

<file path=xl/sharedStrings.xml><?xml version="1.0" encoding="utf-8"?>
<sst xmlns="http://schemas.openxmlformats.org/spreadsheetml/2006/main" count="195" uniqueCount="154">
  <si>
    <t>SOLICITUD DE ANTECEDENTES -ABOGADO EXTERNO-</t>
  </si>
  <si>
    <t>Radicado(23 digitos)</t>
  </si>
  <si>
    <t>76001310501220240009100.</t>
  </si>
  <si>
    <t>Juzgado</t>
  </si>
  <si>
    <t>12 LABORAL CIRCUITO DE CALI</t>
  </si>
  <si>
    <t>Demandado</t>
  </si>
  <si>
    <t>COLFONDOS Y OTROS</t>
  </si>
  <si>
    <t xml:space="preserve">Demandante </t>
  </si>
  <si>
    <t>LUIS FELIPE RINCON RODRIGUEZ C.C: 93.372.021</t>
  </si>
  <si>
    <t>Tipo de vinculacion compañía</t>
  </si>
  <si>
    <t>LLAMADA EN GARANTIA</t>
  </si>
  <si>
    <t>Nombre de lesionado o muerto (s)</t>
  </si>
  <si>
    <t>N/A</t>
  </si>
  <si>
    <t>Fecha de los hechos</t>
  </si>
  <si>
    <t>01/08/1996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</si>
  <si>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</si>
  <si>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</si>
  <si>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</si>
  <si>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</si>
  <si>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</si>
  <si>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LUIS FELIPE RINCON RODRIGUEZ , IDENTIFICADO CON LA C.C: 93.372.021, NACIÓ EL 07/02/1968, SE AFILIÓ POR PRIMERA VEZ AL ISS, HOY COLPENSIONES A PARTIR DEL MES DE JUNIO DE 1987. LA DEMANDANTE SE TRASLADÓ DEL RPM AL RAIS, AFILIÁNDOSE A COLFONDOS S.A, SIN EMBARGO, DURANTE LA AFILIACIÓN NO RECIBIÓ POR PARTE DEL ASESOR LA DEBIDA INFORMACIÓN RESPECTO A LAS CARACTERISTICAS DEL RAIS, Y LO MISMO SUCEDIO CON LAS DEMAS AFP´S. QUE ACTUALMENTE EL DEMANDANTE CUENTA CON 56 AÑOS Y NO GOZA DE UNA EXPECTATIVA PENSIONAL CLARA. SOLICITÓ A LA AFP Y A COLPENSIONES, LA INEFICACIA DE LA AFILIACIÓN, SIN EMBARGO, ESTAS MANIFESTARON QUE NO ERA VIABLE POR CONTAR CON MENOS DE 10 AÑOS PARA CUMPLIR LA EDAD PARA PENSIONARSE.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</si>
  <si>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</si>
  <si>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</si>
  <si>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</si>
  <si>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</si>
  <si>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</si>
  <si>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</si>
  <si>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</si>
  <si>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</si>
  <si>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</si>
  <si>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</si>
  <si>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</si>
  <si>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</si>
  <si>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</si>
  <si>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</si>
  <si>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</si>
  <si>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</si>
  <si>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24/5/2024 (Fecha de notificación del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</si>
  <si>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</si>
  <si>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</si>
  <si>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</si>
  <si>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</si>
  <si>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</si>
  <si>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</si>
  <si>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</si>
  <si>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</si>
  <si>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</si>
  <si>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</si>
  <si>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</si>
  <si>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</si>
  <si>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</si>
  <si>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</si>
  <si>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</si>
  <si>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</si>
  <si>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</si>
  <si>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</si>
  <si>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</si>
  <si>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</si>
  <si>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</si>
  <si>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</si>
  <si>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</si>
  <si>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</si>
  <si>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</si>
  <si>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</si>
  <si>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</si>
  <si>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</si>
  <si>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</si>
  <si>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</si>
  <si>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</si>
  <si>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</si>
  <si>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</si>
  <si>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</si>
  <si>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</si>
  <si>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</si>
  <si>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</si>
  <si>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</si>
  <si>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</si>
  <si>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</si>
  <si>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</si>
  <si>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</si>
  <si>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</si>
  <si>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</si>
  <si>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</si>
  <si>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</si>
  <si>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</si>
  <si>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AJR2294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</si>
  <si>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</si>
  <si>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</si>
  <si>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</si>
  <si>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</si>
  <si>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</si>
  <si>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</si>
  <si>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vinculada al RAIS desde el 01/08/1996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</si>
  <si>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</si>
  <si>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</si>
  <si>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</si>
  <si>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</si>
  <si>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</si>
  <si>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</si>
  <si>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</si>
  <si>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</si>
  <si>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</si>
  <si>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</si>
  <si>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DEL SEÑOR LUIS FELIPE RINCON RODRIGUEZ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</si>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</sst>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B75FEC64-3EBA-4C84-AF44-2DCCA611561F}"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4-06-07T23:15:42.83" personId="{B75FEC64-3EBA-4C84-AF44-2DCCA611561F}" id="{D6C5B601-21CB-4125-B45E-F4BC721AEAF6}" done="1">
    <text>Este no es el Rad del proceso, por favor válidalo completo y lo revisas en Rama Judicial</text>
  </threadedComment>
</ThreadedComments>
</file>

<file path=xl/threadedComments/threadedComment2.xml><?xml version="1.0" encoding="utf-8"?>
<ThreadedComments xmlns="http://schemas.microsoft.com/office/spreadsheetml/2018/threadedcomments" xmlns:x="http://schemas.openxmlformats.org/spreadsheetml/2006/main">
  <threadedComment ref="B2" dT="2024-06-07T23:17:40.54" personId="{B75FEC64-3EBA-4C84-AF44-2DCCA611561F}" id="{68085D0E-6660-43A2-8688-11D144AEFB36}">
    <text>Este no es el AJR del proceso. Puedes revisarlo en el correo que se adjunta en la asignación o en CASE</text>
  </threadedComment>
  <threadedComment ref="B16" dT="2024-06-07T23:18:18.22" personId="{B75FEC64-3EBA-4C84-AF44-2DCCA611561F}" id="{6FD2A0A5-E5E9-42D0-9F5F-90CF9463BEDD}" done="1">
    <text xml:space="preserve">Aquí hay un punto donde debes ajustar la fecha de traslado de la Demandante. </text>
  </threadedComment>
  <threadedComment ref="B30" dT="2024-06-07T23:19:19.12" personId="{B75FEC64-3EBA-4C84-AF44-2DCCA611561F}" id="{97FD7B5C-A4B1-4B58-A5F1-8628FE6179E2}" done="1">
    <text>Estas excepciones deben ir conforme a la contestación que se radicó, aquí veo unas que no corresponden al proceso y otra en la que se enuncia una Demandante diferente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abSelected="1" zoomScaleNormal="10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95">
      <c r="A1" s="39" t="s">
        <v>0</v>
      </c>
      <c r="B1" s="39"/>
      <c r="C1" s="39"/>
    </row>
    <row r="2" spans="1:3">
      <c r="A2" s="5" t="s">
        <v>1</v>
      </c>
      <c r="B2" s="41" t="s">
        <v>2</v>
      </c>
      <c r="C2" s="42"/>
    </row>
    <row r="3" spans="1:3" ht="15.95">
      <c r="A3" s="5" t="s">
        <v>3</v>
      </c>
      <c r="B3" s="43" t="s">
        <v>4</v>
      </c>
      <c r="C3" s="44"/>
    </row>
    <row r="4" spans="1:3" ht="15.95">
      <c r="A4" s="5" t="s">
        <v>5</v>
      </c>
      <c r="B4" s="43" t="s">
        <v>6</v>
      </c>
      <c r="C4" s="44"/>
    </row>
    <row r="5" spans="1:3" ht="14.45" customHeight="1">
      <c r="A5" s="5" t="s">
        <v>7</v>
      </c>
      <c r="B5" s="36" t="s">
        <v>8</v>
      </c>
      <c r="C5" s="36"/>
    </row>
    <row r="6" spans="1:3" ht="15.95">
      <c r="A6" s="5" t="s">
        <v>9</v>
      </c>
      <c r="B6" s="40" t="s">
        <v>10</v>
      </c>
      <c r="C6" s="40"/>
    </row>
    <row r="7" spans="1:3" ht="15.95">
      <c r="A7" s="5" t="s">
        <v>11</v>
      </c>
      <c r="B7" s="40" t="s">
        <v>12</v>
      </c>
      <c r="C7" s="40"/>
    </row>
    <row r="8" spans="1:3">
      <c r="A8" s="5" t="s">
        <v>13</v>
      </c>
      <c r="B8" s="35" t="s">
        <v>14</v>
      </c>
      <c r="C8" s="35"/>
    </row>
    <row r="9" spans="1:3" ht="15.95">
      <c r="A9" s="5" t="s">
        <v>15</v>
      </c>
      <c r="B9" s="36" t="s">
        <v>12</v>
      </c>
      <c r="C9" s="36"/>
    </row>
    <row r="10" spans="1:3" ht="15.95">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2.1">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ht="15.95">
      <c r="A24" s="5" t="s">
        <v>29</v>
      </c>
      <c r="B24" s="40" t="s">
        <v>30</v>
      </c>
      <c r="C24" s="40"/>
    </row>
    <row r="25" spans="1:3" ht="15.95">
      <c r="A25" s="5" t="s">
        <v>31</v>
      </c>
      <c r="B25" s="40" t="s">
        <v>32</v>
      </c>
      <c r="C25" s="40"/>
    </row>
    <row r="26" spans="1:3" ht="15.95">
      <c r="A26" s="5" t="s">
        <v>33</v>
      </c>
      <c r="B26" s="40" t="s">
        <v>34</v>
      </c>
      <c r="C26" s="40"/>
    </row>
    <row r="27" spans="1:3" ht="15.95">
      <c r="A27" s="5" t="s">
        <v>35</v>
      </c>
      <c r="B27" s="47">
        <v>45440</v>
      </c>
      <c r="C27" s="48"/>
    </row>
    <row r="28" spans="1:3" ht="15.95">
      <c r="A28" s="5" t="s">
        <v>36</v>
      </c>
      <c r="B28" s="45" t="s">
        <v>37</v>
      </c>
      <c r="C28" s="45"/>
    </row>
    <row r="29" spans="1:3" ht="15.95">
      <c r="A29" s="5" t="s">
        <v>38</v>
      </c>
      <c r="B29" s="45">
        <v>45455</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95">
      <c r="A1" s="54" t="s">
        <v>39</v>
      </c>
      <c r="B1" s="54"/>
      <c r="C1" s="54"/>
    </row>
    <row r="2" spans="1:3" ht="15.95">
      <c r="A2" s="13" t="s">
        <v>40</v>
      </c>
      <c r="B2" s="55" t="s">
        <v>41</v>
      </c>
      <c r="C2" s="56"/>
    </row>
    <row r="3" spans="1:3" ht="15.95">
      <c r="A3" s="5" t="s">
        <v>1</v>
      </c>
      <c r="B3" s="40" t="str">
        <f>'GENERALES NOTA 322'!B2:C2</f>
        <v>76001310501220240009100.</v>
      </c>
      <c r="C3" s="40"/>
    </row>
    <row r="4" spans="1:3" ht="15.95">
      <c r="A4" s="5" t="s">
        <v>3</v>
      </c>
      <c r="B4" s="40" t="str">
        <f>'GENERALES NOTA 322'!B3:C3</f>
        <v>12 LABORAL CIRCUITO DE CALI</v>
      </c>
      <c r="C4" s="40"/>
    </row>
    <row r="5" spans="1:3" ht="15.95">
      <c r="A5" s="5" t="s">
        <v>5</v>
      </c>
      <c r="B5" s="40" t="str">
        <f>'GENERALES NOTA 322'!B4:C4</f>
        <v>COLFONDOS Y OTROS</v>
      </c>
      <c r="C5" s="40"/>
    </row>
    <row r="6" spans="1:3" ht="15.95">
      <c r="A6" s="5" t="s">
        <v>7</v>
      </c>
      <c r="B6" s="40" t="str">
        <f>'GENERALES NOTA 322'!B5:C5</f>
        <v>LUIS FELIPE RINCON RODRIGUEZ C.C: 93.372.021</v>
      </c>
      <c r="C6" s="40"/>
    </row>
    <row r="7" spans="1:3" ht="15.95">
      <c r="A7" s="5" t="s">
        <v>9</v>
      </c>
      <c r="B7" s="40" t="str">
        <f>'GENERALES NOTA 322'!B6:C6</f>
        <v>LLAMADA EN GARANTIA</v>
      </c>
      <c r="C7" s="40"/>
    </row>
    <row r="8" spans="1:3" ht="15.95">
      <c r="A8" s="13" t="s">
        <v>42</v>
      </c>
      <c r="B8" s="40"/>
      <c r="C8" s="40"/>
    </row>
    <row r="9" spans="1:3" ht="15.95">
      <c r="A9" s="13" t="s">
        <v>17</v>
      </c>
      <c r="B9" s="40"/>
      <c r="C9" s="40"/>
    </row>
    <row r="10" spans="1:3" ht="15.95">
      <c r="A10" s="13" t="s">
        <v>43</v>
      </c>
      <c r="B10" s="55"/>
      <c r="C10" s="57"/>
    </row>
    <row r="11" spans="1:3" ht="15.95">
      <c r="A11" s="13" t="s">
        <v>44</v>
      </c>
      <c r="B11" s="55"/>
      <c r="C11" s="56"/>
    </row>
    <row r="12" spans="1:3" ht="15.95">
      <c r="A12" s="13" t="s">
        <v>45</v>
      </c>
      <c r="B12" s="43"/>
      <c r="C12" s="44"/>
    </row>
    <row r="13" spans="1:3" ht="15.95">
      <c r="A13" s="13" t="s">
        <v>46</v>
      </c>
      <c r="B13" s="40"/>
      <c r="C13" s="40"/>
    </row>
    <row r="14" spans="1:3" ht="15.95">
      <c r="A14" s="13" t="s">
        <v>47</v>
      </c>
      <c r="B14" s="40"/>
      <c r="C14" s="40"/>
    </row>
    <row r="15" spans="1:3" ht="15.95">
      <c r="A15" s="13" t="s">
        <v>48</v>
      </c>
      <c r="B15" s="40"/>
      <c r="C15" s="40"/>
    </row>
    <row r="16" spans="1:3">
      <c r="A16" s="58" t="s">
        <v>49</v>
      </c>
      <c r="B16" s="40"/>
      <c r="C16" s="40"/>
    </row>
    <row r="17" spans="1:3" ht="15.95">
      <c r="A17" s="59"/>
      <c r="B17" s="9" t="s">
        <v>50</v>
      </c>
      <c r="C17" s="10" t="s">
        <v>51</v>
      </c>
    </row>
    <row r="18" spans="1:3">
      <c r="A18" s="59"/>
      <c r="B18" s="11"/>
      <c r="C18" s="11"/>
    </row>
    <row r="19" spans="1:3">
      <c r="A19" s="59"/>
      <c r="B19" s="11"/>
      <c r="C19" s="11"/>
    </row>
    <row r="20" spans="1:3">
      <c r="A20" s="59"/>
      <c r="B20" s="11"/>
      <c r="C20" s="11"/>
    </row>
    <row r="21" spans="1:3" ht="15.95">
      <c r="A21" s="13" t="s">
        <v>52</v>
      </c>
      <c r="B21" s="40"/>
      <c r="C21" s="40"/>
    </row>
    <row r="22" spans="1:3" ht="15.95">
      <c r="A22" s="13" t="s">
        <v>53</v>
      </c>
      <c r="B22" s="43"/>
      <c r="C22" s="44"/>
    </row>
    <row r="23" spans="1:3" ht="15.95">
      <c r="A23" s="13" t="s">
        <v>54</v>
      </c>
      <c r="B23" s="40"/>
      <c r="C23" s="40"/>
    </row>
    <row r="24" spans="1:3" ht="15.95">
      <c r="A24" s="13" t="s">
        <v>55</v>
      </c>
      <c r="B24" s="40"/>
      <c r="C24" s="40"/>
    </row>
    <row r="25" spans="1:3" ht="15.95">
      <c r="A25" s="13" t="s">
        <v>56</v>
      </c>
      <c r="B25" s="40"/>
      <c r="C25" s="40"/>
    </row>
    <row r="26" spans="1:3" ht="15.95">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zoomScaleNormal="100" workbookViewId="0">
      <selection activeCell="B4" sqref="B4:C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95">
      <c r="A1" s="54" t="s">
        <v>84</v>
      </c>
      <c r="B1" s="54"/>
      <c r="C1" s="54"/>
    </row>
    <row r="2" spans="1:6" ht="15.95">
      <c r="A2" s="20" t="s">
        <v>40</v>
      </c>
      <c r="B2" s="84" t="s">
        <v>85</v>
      </c>
      <c r="C2" s="85"/>
    </row>
    <row r="3" spans="1:6" ht="15.95">
      <c r="A3" s="21" t="s">
        <v>1</v>
      </c>
      <c r="B3" s="86" t="str">
        <f>'GENERALES NOTA 322'!B2:C2</f>
        <v>76001310501220240009100.</v>
      </c>
      <c r="C3" s="86"/>
    </row>
    <row r="4" spans="1:6" ht="15.95">
      <c r="A4" s="21" t="s">
        <v>3</v>
      </c>
      <c r="B4" s="86" t="str">
        <f>'GENERALES NOTA 322'!B3:C3</f>
        <v>12 LABORAL CIRCUITO DE CALI</v>
      </c>
      <c r="C4" s="86"/>
    </row>
    <row r="5" spans="1:6" ht="15.95">
      <c r="A5" s="21" t="s">
        <v>5</v>
      </c>
      <c r="B5" s="86" t="str">
        <f>'GENERALES NOTA 322'!B4:C4</f>
        <v>COLFONDOS Y OTROS</v>
      </c>
      <c r="C5" s="86"/>
    </row>
    <row r="6" spans="1:6" ht="14.45" customHeight="1">
      <c r="A6" s="21" t="s">
        <v>7</v>
      </c>
      <c r="B6" s="86" t="str">
        <f>'GENERALES NOTA 322'!B5:C5</f>
        <v>LUIS FELIPE RINCON RODRIGUEZ C.C: 93.372.021</v>
      </c>
      <c r="C6" s="86"/>
    </row>
    <row r="7" spans="1:6" ht="15.95">
      <c r="A7" s="21" t="s">
        <v>9</v>
      </c>
      <c r="B7" s="86" t="str">
        <f>'GENERALES NOTA 322'!B6:C6</f>
        <v>LLAMADA EN GARANTIA</v>
      </c>
      <c r="C7" s="86"/>
    </row>
    <row r="8" spans="1:6" ht="32.1">
      <c r="A8" s="21" t="s">
        <v>21</v>
      </c>
      <c r="B8" s="80" t="str">
        <f>'GENERALES NOTA 322'!B15:C15</f>
        <v>NO ES POSIBLE CUANTIFICAR LAS PRETENSIONES DE LA DEMANDA EN ATENCIÓN A LA NATURALEZA DEL PROCESO.</v>
      </c>
      <c r="C8" s="81"/>
    </row>
    <row r="9" spans="1:6">
      <c r="A9" s="87" t="s">
        <v>23</v>
      </c>
      <c r="B9" s="71" t="s">
        <v>24</v>
      </c>
      <c r="C9" s="72"/>
    </row>
    <row r="10" spans="1:6" ht="15.95">
      <c r="A10" s="87"/>
      <c r="B10" s="22" t="s">
        <v>25</v>
      </c>
      <c r="C10" s="19">
        <f>'GENERALES NOTA 322'!C17</f>
        <v>0</v>
      </c>
    </row>
    <row r="11" spans="1:6" ht="15.95">
      <c r="A11" s="87"/>
      <c r="B11" s="22" t="s">
        <v>26</v>
      </c>
      <c r="C11" s="19">
        <f>'GENERALES NOTA 322'!C18</f>
        <v>0</v>
      </c>
    </row>
    <row r="12" spans="1:6">
      <c r="A12" s="87"/>
      <c r="B12" s="71"/>
      <c r="C12" s="72"/>
    </row>
    <row r="13" spans="1:6" ht="15.95">
      <c r="A13" s="87"/>
      <c r="B13" s="22" t="s">
        <v>86</v>
      </c>
      <c r="C13" s="24"/>
    </row>
    <row r="14" spans="1:6" ht="15.95">
      <c r="A14" s="87"/>
      <c r="B14" s="22" t="s">
        <v>87</v>
      </c>
      <c r="C14" s="24"/>
      <c r="E14" t="s">
        <v>88</v>
      </c>
      <c r="F14" s="17">
        <v>0.7</v>
      </c>
    </row>
    <row r="15" spans="1:6" ht="15.95">
      <c r="A15" s="23" t="s">
        <v>89</v>
      </c>
      <c r="B15" s="84" t="s">
        <v>90</v>
      </c>
      <c r="C15" s="85"/>
    </row>
    <row r="16" spans="1:6" ht="15" customHeight="1">
      <c r="A16" s="21" t="s">
        <v>91</v>
      </c>
      <c r="B16" s="82" t="s">
        <v>92</v>
      </c>
      <c r="C16" s="83"/>
    </row>
    <row r="17" spans="1:3" ht="28.5" customHeight="1">
      <c r="A17" s="14" t="s">
        <v>93</v>
      </c>
      <c r="B17" s="73">
        <f>((C19+C20+C22+C23)-C26)*C25*C27</f>
        <v>0</v>
      </c>
      <c r="C17" s="73"/>
    </row>
    <row r="18" spans="1:3" ht="15.95">
      <c r="A18" s="23" t="s">
        <v>94</v>
      </c>
      <c r="B18" s="74" t="s">
        <v>24</v>
      </c>
      <c r="C18" s="75"/>
    </row>
    <row r="19" spans="1:3" ht="15.95">
      <c r="A19" s="69"/>
      <c r="B19" s="22" t="s">
        <v>25</v>
      </c>
      <c r="C19" s="19">
        <v>0</v>
      </c>
    </row>
    <row r="20" spans="1:3" ht="15.95">
      <c r="A20" s="70"/>
      <c r="B20" s="22" t="s">
        <v>26</v>
      </c>
      <c r="C20" s="19">
        <v>0</v>
      </c>
    </row>
    <row r="21" spans="1:3">
      <c r="A21" s="70"/>
      <c r="B21" s="71" t="s">
        <v>27</v>
      </c>
      <c r="C21" s="72"/>
    </row>
    <row r="22" spans="1:3" ht="15.95">
      <c r="A22" s="70"/>
      <c r="B22" s="22" t="s">
        <v>86</v>
      </c>
      <c r="C22" s="19">
        <v>0</v>
      </c>
    </row>
    <row r="23" spans="1:3" ht="32.1">
      <c r="A23" s="70"/>
      <c r="B23" s="22" t="s">
        <v>95</v>
      </c>
      <c r="C23" s="19">
        <v>0</v>
      </c>
    </row>
    <row r="24" spans="1:3">
      <c r="A24" s="70"/>
      <c r="B24" s="71" t="s">
        <v>96</v>
      </c>
      <c r="C24" s="72"/>
    </row>
    <row r="25" spans="1:3" ht="15.95">
      <c r="A25" s="25"/>
      <c r="B25" s="22" t="s">
        <v>97</v>
      </c>
      <c r="C25" s="26">
        <v>0</v>
      </c>
    </row>
    <row r="26" spans="1:3" ht="15.95">
      <c r="A26" s="27"/>
      <c r="B26" s="22" t="s">
        <v>44</v>
      </c>
      <c r="C26" s="28">
        <v>0</v>
      </c>
    </row>
    <row r="27" spans="1:3" ht="15.95">
      <c r="A27" s="27"/>
      <c r="B27" s="22" t="s">
        <v>98</v>
      </c>
      <c r="C27" s="26">
        <v>0</v>
      </c>
    </row>
    <row r="28" spans="1:3" ht="15.95">
      <c r="A28" s="18" t="s">
        <v>99</v>
      </c>
      <c r="B28" s="73">
        <f>IFERROR(B17*(VLOOKUP(B15,Hoja2!$G$1:$H$6,2,0)),16666)</f>
        <v>16666</v>
      </c>
      <c r="C28" s="73"/>
    </row>
    <row r="29" spans="1:3" ht="30.75">
      <c r="A29" s="21" t="s">
        <v>100</v>
      </c>
      <c r="B29" s="76" t="s">
        <v>101</v>
      </c>
      <c r="C29" s="77"/>
    </row>
    <row r="30" spans="1:3" ht="30.75">
      <c r="A30" s="21" t="s">
        <v>102</v>
      </c>
      <c r="B30" s="78" t="s">
        <v>103</v>
      </c>
      <c r="C30" s="79"/>
    </row>
    <row r="31" spans="1:3" ht="18.9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9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76001310501220240009100.</v>
      </c>
      <c r="C3" s="40"/>
    </row>
    <row r="4" spans="1:3" ht="15.95">
      <c r="A4" s="5" t="s">
        <v>3</v>
      </c>
      <c r="B4" s="40" t="str">
        <f>'GENERALES NOTA 322'!B3:C3</f>
        <v>12 LABORAL CIRCUITO DE CALI</v>
      </c>
      <c r="C4" s="40"/>
    </row>
    <row r="5" spans="1:3" ht="29.1" customHeight="1">
      <c r="A5" s="5" t="s">
        <v>5</v>
      </c>
      <c r="B5" s="40" t="str">
        <f>'GENERALES NOTA 322'!B4:C4</f>
        <v>COLFONDOS Y OTROS</v>
      </c>
      <c r="C5" s="40"/>
    </row>
    <row r="6" spans="1:3" ht="15.95">
      <c r="A6" s="5" t="s">
        <v>7</v>
      </c>
      <c r="B6" s="40" t="str">
        <f>'GENERALES NOTA 322'!B5:C5</f>
        <v>LUIS FELIPE RINCON RODRIGUEZ C.C: 93.372.021</v>
      </c>
      <c r="C6" s="40"/>
    </row>
    <row r="7" spans="1:3" ht="43.5" customHeight="1">
      <c r="A7" s="5" t="s">
        <v>9</v>
      </c>
      <c r="B7" s="40" t="str">
        <f>'GENERALES NOTA 322'!B6:C6</f>
        <v>LLAMADA EN GARANTIA</v>
      </c>
      <c r="C7" s="40"/>
    </row>
    <row r="8" spans="1:3" ht="15.95">
      <c r="A8" s="5" t="s">
        <v>108</v>
      </c>
      <c r="B8" s="40"/>
      <c r="C8" s="40"/>
    </row>
    <row r="9" spans="1:3" ht="15.95">
      <c r="A9" s="15" t="s">
        <v>94</v>
      </c>
      <c r="B9" s="88"/>
      <c r="C9" s="88"/>
    </row>
    <row r="10" spans="1:3" ht="15.95">
      <c r="A10" s="15" t="s">
        <v>109</v>
      </c>
      <c r="B10" s="40"/>
      <c r="C10" s="40"/>
    </row>
    <row r="11" spans="1:3" ht="32.1">
      <c r="A11" s="15" t="s">
        <v>110</v>
      </c>
      <c r="B11" s="89"/>
      <c r="C11" s="67"/>
    </row>
    <row r="12" spans="1:3" ht="48">
      <c r="A12" s="5" t="s">
        <v>111</v>
      </c>
      <c r="B12" s="40"/>
      <c r="C12" s="40"/>
    </row>
    <row r="13" spans="1:3" ht="48">
      <c r="A13" s="5" t="s">
        <v>112</v>
      </c>
      <c r="B13" s="40"/>
      <c r="C13" s="40"/>
    </row>
    <row r="14" spans="1:3" ht="15.95">
      <c r="A14" s="5" t="s">
        <v>113</v>
      </c>
      <c r="B14" s="11"/>
      <c r="C14" s="11"/>
    </row>
    <row r="15" spans="1:3" ht="15.95">
      <c r="A15" s="15" t="s">
        <v>114</v>
      </c>
      <c r="B15" s="40"/>
      <c r="C15" s="40"/>
    </row>
    <row r="16" spans="1:3" ht="15.95">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42578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2024-06-13T22:56:40Z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