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03B4C653-05AA-40FC-8A6E-1FE84DA8EF5E}"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0" i="11"/>
  <c r="B7" i="14"/>
  <c r="B6" i="14"/>
  <c r="B5" i="14"/>
  <c r="B4" i="14"/>
  <c r="B3" i="14"/>
  <c r="B2" i="14"/>
</calcChain>
</file>

<file path=xl/sharedStrings.xml><?xml version="1.0" encoding="utf-8"?>
<sst xmlns="http://schemas.openxmlformats.org/spreadsheetml/2006/main" count="213" uniqueCount="161">
  <si>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</si>
  <si>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</si>
  <si>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</si>
  <si>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</si>
  <si>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</si>
  <si>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</si>
  <si>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</si>
  <si>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</si>
  <si>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</si>
  <si>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</si>
  <si>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</si>
  <si>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</si>
  <si>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</si>
  <si>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</si>
  <si>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</si>
  <si>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</si>
  <si>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</si>
  <si>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</si>
  <si>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</si>
  <si>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</si>
  <si>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</si>
  <si>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</si>
  <si>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</si>
  <si>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</si>
  <si>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</si>
  <si>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</si>
  <si>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</si>
  <si>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</si>
  <si>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</si>
  <si>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</si>
  <si>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</si>
  <si>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</si>
  <si>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</si>
  <si>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</si>
  <si>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</si>
  <si>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</si>
  <si>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</si>
  <si>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</si>
  <si>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</si>
  <si>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</si>
  <si>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</si>
  <si>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</si>
  <si>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</si>
  <si>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</si>
  <si>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</si>
  <si>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</si>
  <si>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</si>
  <si>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</si>
  <si>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</si>
  <si>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</si>
  <si>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</si>
  <si>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</si>
  <si>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</si>
  <si>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</si>
  <si>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</si>
  <si>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</si>
  <si>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</si>
  <si>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</si>
  <si>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</si>
  <si>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</si>
  <si>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</si>
  <si>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</si>
  <si>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</si>
  <si>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</si>
  <si>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</si>
  <si>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</si>
  <si>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</si>
  <si>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</si>
  <si>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</si>
  <si>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</si>
  <si>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</si>
  <si>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</si>
  <si>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</si>
  <si>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</si>
  <si>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</si>
  <si>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</si>
  <si>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</si>
  <si>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</si>
  <si>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</si>
  <si>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</si>
  <si>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</si>
  <si>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</si>
  <si>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</si>
  <si>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</si>
  <si>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</si>
  <si>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</si>
  <si>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</si>
  <si>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</si>
  <si>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</si>
  <si>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</si>
  <si>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</si>
  <si>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</si>
  <si>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</si>
  <si>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</si>
  <si>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</si>
  <si>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</si>
  <si>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</si>
  <si>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</si>
  <si>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</si>
  <si>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</si>
  <si>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</si>
  <si>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</si>
  <si>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</si>
  <si>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</si>
  <si>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</si>
  <si>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</si>
  <si>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</si>
  <si>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</si>
  <si>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</si>
  <si>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</si>
  <si>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</si>
  <si>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</si>
  <si>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</si>
  <si>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</si>
  <si>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</si>
  <si>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</si>
  <si>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</si>
  <si>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</si>
  <si>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</si>
  <si>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</si>
  <si>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</si>
  <si>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</si>
  <si>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</si>
  <si>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</si>
  <si>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</si>
  <si>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</si>
  <si>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</si>
  <si>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</si>
  <si>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</si>
  <si>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</si>
  <si>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</si>
  <si>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Daño a la salud o vida  relaciòn</t>
  </si>
  <si>
    <t>• La responsabilidad de la aseguradora se encuentra limitada al valor de la suma asegurada</t>
  </si>
  <si>
    <t xml:space="preserve"> 73001333301020220005900</t>
  </si>
  <si>
    <t>JUZGADO DÉCIMO ADMINISTRATIVO ORAL DEL CIRCUITO DE IBAGUÉ-TOLIMA</t>
  </si>
  <si>
    <t>HOSPITAL FEDERICO LLERAS ACOSTA, HOSPITAL SAN FRANCISCO E.S.E., EPS MEDIMAS y GOBERNACIÓN DEL TOLIMA-SECRETARÍA DE SALUD DEPARTAMENTAL</t>
  </si>
  <si>
    <t>SANDRA SULEIDY RAMÍREZ JARAMILLO y DANNA KATHERIN LONDOÑO RAMÍREZ</t>
  </si>
  <si>
    <t>05 DE FEBRERO DE 2021</t>
  </si>
  <si>
    <t>12 DE ABRIL DE 2021</t>
  </si>
  <si>
    <t>RESPONSABILIDAD CIVIL PROFESIONAL</t>
  </si>
  <si>
    <t>890.706.833.9</t>
  </si>
  <si>
    <t>23 DE MAYO DE 2024</t>
  </si>
  <si>
    <t>14 DE MAYO DE 2024</t>
  </si>
  <si>
    <t>7 DE JUNIO DE 2024</t>
  </si>
  <si>
    <t>MARIA SUMILDE JARAMILLO RINCÓN (MADRE Y ABUELA), POR SUCESIÓN FERNNANDO RAMIREZ (PADRE Y ABUELO), ALEX FERNANDO RAMIREZ JARAMILLO (HERMANO Y TIO), MARTHA YAMILE RAMÍREZ JARAMILLO (HERMANA Y TÍA), JEIDY NAYIBE RAMÍREZ JARAMILLO (HERMANA Y TÍA), VIVIANA CONSUELO RAMÍREZ JARAMILLO (HERMANA Y TÍA) y YAN CARLOS AGUILAR RAMÍREZ (HIJO Y HERMANO)</t>
  </si>
  <si>
    <t>22381458/0 Y CUALQUIER ANEXO PRÓRROGA O MODIFICACIÓN DE LA PÓLIZA TOMADA POR EL HOSPITAL ASEGURADO</t>
  </si>
  <si>
    <t>HOSPITAL FEDERICO LLERAS ACOSTA DE IBAGUÉ E.S.E.</t>
  </si>
  <si>
    <t xml:space="preserve">LLAMADO EN GARANTÍA </t>
  </si>
  <si>
    <t xml:space="preserve">RC PROFESIONAL </t>
  </si>
  <si>
    <t>20% DE LA PÉRDIDA MINIMO $15.000.000</t>
  </si>
  <si>
    <t>11/12/2018-11/12/2019</t>
  </si>
  <si>
    <t xml:space="preserve">• Disminución de la suma asegurada por pago de indemnizaciones con cargo a la PÓLIZA 22381458
</t>
  </si>
  <si>
    <t xml:space="preserve">• Inexistencia de pólia vigente para la fecha de la primera reclamación </t>
  </si>
  <si>
    <t>x</t>
  </si>
  <si>
    <t>LLAMADA EN GARANTÍA</t>
  </si>
  <si>
    <t>EXCEPCIONES FRENTE A LA DEMANDA: 
1.	EXCEPCIONES PLANTEADAS POR LA E.S.E. HOSPITAL FEDERICO LLERAS ACOSTA, ENTIDAD QUE LLAMÓ EN GARANTÍA A MI REPRESENTADA.
2.          CULPA EXCLUSIVA DE LA VÍCTIMA. 
3.	INEXISTENTE RELACIÓN DE CAUSALIDAD ENTRE EL DAÑO O PERJUICIO ALEGADO POR LA PARTE ACTORA Y LA ACTUACIÓN DE LA E.S.E. HOSPITAL FEDERICO LLERAS ACOSTA. 
4.	INEXISTENCIA DE FALLA MÉDICA POR PARTE DE LA E.S.E. HOSPITAL FEDERICO LLERAS ACOSTA. 
5.	LAS OBLIGACIONES MÉDICAS SON DE MEDIO Y NO DE RESULTADO.
6.	DESATENCIÓN DEL RÉGIMEN JURÍDICO DE LA RESPONSABILIDAD MÉDICA – INCUMPLIMIENTO DEL DEBER DE PROBAR EL ERROR MÉDICO POR LA PARTE DEMANDANTE.
7. IMPROCEDENCIA DEL RECONOCIMIENTO DE PERJUICIOS MORALES-EXCESIVA CUANTIFICACIÓN QUE DESCONOCE LOS LÍMITES JURISPRUDENCALES PARA SU CUANTIFICACIÓN	
8. IMPROCEDECIA DEL RECONOCIMIENTO Y FALTA DE PRUEBA DEL DAÑO EMERGENTE. 
9. FALTA DE LEGITIMACIÓN EN LA CAUSA POR ACTIVA DE JAN CARLOS AGUILAR RAMÍREZ.
10. IMPROCEDENCIA DE RECONOCIMIENTO DE LA SOLICITUD DE LUCRO CESANTE.
11. IMPROCEDENCIA DE RECONOCIMIENTO DE DAÑO A LA SALUD.
12. GENÉRICA O INNOMINADA. 
EXCEPCIONES FRENTE AL LLAMAMIENTO EN GARANTÍA:
1.  INEXISTENCIA DE COBERTURA TEMPORAL Y CONSECUENTEMENTE DE OBLIGACIÓN INDEMNIZATORIA A CARGO DE ALLIANZ SEGUROS S.A. DADA LA MODALIDAD CLAIMS MADE SUSCRITA EN LA PÓLIZA 022381458/0.
2. NO EXISTE OBLIGACIÓN INDEMNIZATORIA A CARGO DE ALLIANZ SEGUROS S.A. TODA VEZ QUE NO SE HA REALIZADO EL RIESGO ASEGURADO EN LA PÓLIZA DE RESPONSABILIDAD CIVIL PROFESIONAL CLÍNICAS Y HOSPITALES N° 022381458/0. 
3. RIESGOS EXPRESAMENTE EXCLUIDOS EN LA PÓLIZA DE RESPONSABILIDAD CIVIL PROFESIONAL CLÍNICAS Y HOSPITALES N° 022381458/0.
4.	FALTA DE COBERTURA MATERIAL FRENTE A ERRORES ADMINISTRATIVOS.
5.	CARÁCTER MERAMENTE INDEMNIZATORIO QUE REVISTEN LOS CONTRATOS DE SEGURO.
6.	EN CUALQUIER CASO, DE NINGUNA FORMA SE PODRÁ EXCEDER EL LÍMITE DEL VALOR ASEGURADO EN LA PÓLIZA N°022381458/0.
7.	LÍMITES MÁXIMOS DE RESPONSABILIDAD DE LA ASEGURADORA EN LO ATINENTE AL DEDUCIBLE EN LA PÓLIZA N° 022381458/0.
8.	GENÉRICA O INNOMINADA.</t>
  </si>
  <si>
    <t>1.	El 06 de octubre de 2019, la señora Sandra Suleidy Ramírez Jaramillo ingresó por urgencias al Hospital San Francisco de la ciudad de Ibagué, con aproximadamente 36.2 semanas de gestación, tras presentar síntomas como sangrado abundante y cefalea.
2.	Dado el cuadro presentado y que tenía un embarazo de alto riesgo, sumado a la preeclamsia, requería remisión al Hospital Federico Lleras Acosta. Motivo por el cual el 09 de octubre de 2019 fue trasladada.
3.	 Posteriormente, el 12 de octubre de 2019 se procedió a realizar cesárea de emergencia, así como ligadura y/o sección bilateral de trompas uterinas.
4.	En atención a lo anterior, ese mismo día, es decir, el 12 de octubre de 2019, nació Danna Katherin, menor que fue clasificada con alto riesgo al nacer y fue traslada a UCI.
5.	Finalmente, el 13 de octubre de 2019, tras el grave estado de salud, falleció la señora Sandra Suleidy Ramírez Jaramillo y el 19 de octbre de 2019 la menor Danna Katherin Londoño Ramírez 6. A juicio de los demandantes, el Hospital Federico Lleras Acosta, violó las reglas de la lex artis, en tanto de manera negligente esperaron a que se deteriora la salud de la señora Ramírez Jaramillo y posteriormente ordenaron la intervención quirúrgica, es decir, la cesárea. En tal sentido, presuntamente los médicos no realizaron de manera eficiente y oportuna una valoración completa en la paciente, lo que degeneró en el deceso de la madre.</t>
  </si>
  <si>
    <t>19 DE OCTUBRE DE 2019</t>
  </si>
  <si>
    <t>APJ32416 - 140143862</t>
  </si>
  <si>
    <t>Como liquidación objetiva de perjuicios se llegó al total de $520.000.000.    
A este valor se llegó de la siguiente manera:  
1. Daño moral: Con ocasión al fallecimiento de la señora Sandra Suleidy Ramírez Jaramillo, se reconoce la suma de 100 SMMLV ($130.000.000) a favor de María Sumilde Jaramillo Rincón en calidad de madre de la víctima por haberse probado su legitimación en la causa por activa, la suma de 100 SMMLV ($130.000.000) a favor de Fernando Ramírez, en calidad de padre fallecido de la víctima por haberse acreditado su legitimación en la causa por activa, la suma de 50 SMMLV ($65.000.000) para cada uno de los siguientes demandantes: Alex Fernando Jaramillo Ramírez, Martha Yamile Ramírez Jaramillo, Jeidy Nayibe Ramírez Jaramillo y Viviana Consuelo Ramírez Jaramillo en calidad de madre de la víctima por haberse probado su legitimación en la causa por activa, no se reconoce la suma de 100 SMMLV ($130.000.000) a favor de Yan Carlos Aguilar Ramírez en calidad de hijo, en tanto no se acreditó su legitimación en la causa por activa, no se aportó registro civil de nacimiento. 
2. Daño moral: Con ocasión al fallecimiento de la menor Danna Katerin Londoño Ramírez, se reconoce la suma de 50 SMMLV ($65.000.000) a favor de María Sumilde Jaramillo Rincón en calidad de abuela de la víctima por haberse probado su legitimación en la causa por activa, la suma de 50 SMMLV ($65.000.000) a favor de Fernando Ramírez, en calidad de abuelo fallecido de la víctima por haberse acreditado su legitimación en la causa por activa no se reconoce ninguna suma en favor de Yan Carlos Aguilar Ramírez en calidad de hermano, por no haberse acreditado su legitimación en la causa por activa, no se aportó registro civil de nacimiento, no se reconoce ninguna suma en favor de: Alex Fernando Jaramillo Ramírez, Martha Yamile Ramírez Jaramillo, Jeidy Nayibe Ramírez Jaramillo y Viviana Consuelo Ramírez Jaramillo en calidad de tíos de la víctima, toda vez que este perjuicio solo se presume hasta el segundo grado de consanguinidad.  
3.  Daño emergente: No se reconoce la suma de $13.000.000, en atención a que no se aportó al plenario prueba alguna de las supuestas erogaciones en las que incurrió la señora María Sumilde Jaramillo Rincón por concepto de gastos funerarios. 
4. Lucro cesante: No se reconoce la suma de $172.102.312 por concepto de lucro cesante consolidado y futuro en favor de: María Sumilde Jaramillo Rincón y Yan Carlos Aguilar Ramírez, por cuanto no se ha logrado acreditar hasta el momento la dependencia económica de los demandantes, para que sea viable reconocer perjuicio a título de lucro cesante, sumado a lo anterior Yan Carlos Aguilar Ramírez no se encuentra legitimado en la causa por activa, no se aportó registro civil de nacimiento que acreditara el grado de consanguinidad con Sandra Suleidy Ramírez Jaramillo.
5. Del monto total de $650.000.0000 se descuenta el deducible correspondiente al 20% ($130.000.000) sobre el valor de la pérdida, para un monto total $520.000.000.</t>
  </si>
  <si>
    <t>Por solicitud de la compañía, la contingencia se califica como REMOTA, toda vez que aún no se han practicado las pruebas que acrediten la responsabilidad directa del asegurado. No obstante, en el evento en que se acredite la citada responsabilidad, la contingencia puede variar a EVENTUAL, entre otras cosas, debido a que el análisis de cobertura material de la Póliza de Responsabilidad Civil Profesional Clínicas y Hospitales 022381458/0, dependerá principalmente de la interpretación que haga el juez sobre la modalidad en que ésta fue suscrita. 
En todo caso, se debe tener en cuenta el error que se generó por parte del área suscripción frente a la modalidad de cobertura que se pactó la póliza (en algunos apartes se identifica como una póliza tomada bajo la modalidad claims made y en otros como sunset); por lo que esa circunstancia se puede interpretar a favor del consumidor. 
En principio, es importante destacar que el contrato de seguro es un contrato de adhesión. Dicha naturaleza, justifica la interpretación favorable al consumidor en caso de ambigüedades o inconsistencias en las cláusulas contractuales. Ahora bien, la interpretación de los contratos de seguro a favor del consumidor encuentra su fundamento en el principio de protección al consumidor. El artículo 34 de la Ley 1480 de 2011, establece que "las condiciones generales de los contratos serán interpretadas de la manera más favorable al consumidor. En caso de duda, prevalecerán las cláusulas más favorables al consumidor sobre aquellas que no lo sean". 
Adicional a ello, el artículo 1624 del Código Civil señala que: "las cláusulas ambiguas que hayan sido extendidas o dictadas por una de las partes, sea acreedora o deudora, se interpretarán contra ella, siempre que la ambigüedad provenga de la falta de una explicación que haya debido darse por ella".
Por otro lado, la jurisprudencia ha reafirmado en diversas ocasiones la necesidad de interpretar los contratos de seguro a favor del consumidor. Entre las sentencias más destacadas se encuentran la Sentencia de la Sala Civil de la Corte Suprema de Justicia de 4 de noviembre de 2009, exp. 11001 3103 024 1998 4175 01, la Sentencia de la Sala Civil de la Corte Suprema de Justicia, radicado 11001-31-03-036-2010-00364, y la Sentencia T-027/2019 en las cuales se sostuvo que las dudas en la interpretación de los contratos de seguro deben resolverse en beneficio del asegurado, reconociendo la desigualdad intrínseca en la relación contractual entre las aseguradoras y los consumidores.
La Póliza de Responsabilidad Civil Profesional Clínicas y Hospitales 022381458/0, presta cobertura material, por cuanto en sus amparos se estableció “indemnizar los perjuicios que cause el asegurado con motivo de determinada responsabilidad civil profesional en que incurra con relación a terceros, de acuerdo con la ley a consecuencia de un servicio médico, quirúrgico, dental, de enfermería, laboratorio, o asimilados, prestado dentro de los predios asegurados.” y se debate la presunta falla en el servicio presuntamente ocasionada por los profesionales adscritos al Hospital Federico Lleras Acosta E.S.E a las víctimas. Con relación a la cobertura temporal, ésta se pactó bajo dos modalidades diferentes (claims made y sunset), por lo que según las sentencias ya relacionadas, se deberá propender por una postura conservadora para la compañía y proteccionista para el consumidor. La vigencia de la póliza correspondió desde el 11 de diciembre de 2018 hasta el 10 de diciembre de 2019 y los hechos que sustentan el medio de control acaecieron el 19 de octubre de 2019 (fecha del fallecimiento de la menor Danna Katherine Londoño Ramírez), y la primera reclamación al asegurado (solicitud de conciliación), se materializó el 05 de febrero de 2021, es decir dentro de los dos años siguientes a la vigencia, por lo que se cumple con los dos requisitos esenciales de la modalidad sunset. Con relación a la certificación aportada por la compañía, se debe aclarar que esta no es oponible al asegurado, toda vez que se elaboró con posterioridad a la fecha de suscripción de la póliza. Lo anterior, sin perjuicio de que se considera que en la defensa se planteó abiertamente la inexistencia de cobertura, analizada bajo la modalidad claims made. 
Finalmente, con relación a la responsabilidad del asegurado, esta dependerá de lo que resulte acreditado en la audiencia de pruebas teniendo en cuenta la prueba pericial solicitada por la parte actora y los testimonios de los galenos Juan Carlos Bastidas, Patricia Elvira Ibarra Eraso, Laura Lorena Aldana Tafur, Maria Carolina Arenas, Blanca Sofia Cifuentes Trujillo, Cesar Eduardo Zambrano Vasquez, Libardo Lozano Castro, German Ricardo Rojas, José Francisco Molina Sánchez, Carolina Borrero y Gabriel Andres Caicedo López. Por otro lado, deberá realizarse una valoración integral de la historia clínica aportada, toda vez que en principio se puede considerar que esta fue diligente y conforme a la lex artis para el cuadro clínico de la paciente, el cual consistía en “HIPERTENSIÓN GESTACIONAL A CLASIFICAR POR CIFRAS TENSIONALES EN ESTADIO I, ASOCIADO A SANGRADO VAGINAL”. Cabe recalcar que la paciente tuvo un deficiente control prenatal con tan solo 3 controles, lo que eventualmente puede fungir como un razonamiento para que se declare atenúe o desvirtúe la responsabilidad del centro asistencial asegurado.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</si>
</sst>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6" fontId="0" fillId="0" borderId="1" xfId="1" applyNumberFormat="1" applyFont="1" applyBorder="1" applyAlignment="1" applyProtection="1">
      <alignment horizontal="justify" vertical="top"/>
      <protection locked="0"/>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0" fillId="0" borderId="2" xfId="0" applyBorder="1" applyAlignment="1">
      <alignment horizontal="center"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6" fontId="0" fillId="5" borderId="2" xfId="1" applyNumberFormat="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1" fontId="0" fillId="0" borderId="1" xfId="0" applyNumberFormat="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85" zoomScaleNormal="85"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37</v>
      </c>
      <c r="B1" s="39"/>
      <c r="C1" s="39"/>
    </row>
    <row r="2" spans="1:3" x14ac:dyDescent="0.25">
      <c r="A2" s="5" t="s">
        <v>11</v>
      </c>
      <c r="B2" s="41" t="s">
        <v>133</v>
      </c>
      <c r="C2" s="42"/>
    </row>
    <row r="3" spans="1:3" x14ac:dyDescent="0.25">
      <c r="A3" s="5" t="s">
        <v>0</v>
      </c>
      <c r="B3" s="43" t="s">
        <v>134</v>
      </c>
      <c r="C3" s="44"/>
    </row>
    <row r="4" spans="1:3" ht="28.5" customHeight="1" x14ac:dyDescent="0.25">
      <c r="A4" s="5" t="s">
        <v>105</v>
      </c>
      <c r="B4" s="43" t="s">
        <v>135</v>
      </c>
      <c r="C4" s="44"/>
    </row>
    <row r="5" spans="1:3" ht="14.45" customHeight="1" x14ac:dyDescent="0.25">
      <c r="A5" s="5" t="s">
        <v>1</v>
      </c>
      <c r="B5" s="43" t="s">
        <v>144</v>
      </c>
      <c r="C5" s="44"/>
    </row>
    <row r="6" spans="1:3" x14ac:dyDescent="0.25">
      <c r="A6" s="5" t="s">
        <v>106</v>
      </c>
      <c r="B6" s="40" t="s">
        <v>129</v>
      </c>
      <c r="C6" s="40"/>
    </row>
    <row r="7" spans="1:3" x14ac:dyDescent="0.25">
      <c r="A7" s="5" t="s">
        <v>2</v>
      </c>
      <c r="B7" s="40" t="s">
        <v>136</v>
      </c>
      <c r="C7" s="40"/>
    </row>
    <row r="8" spans="1:3" x14ac:dyDescent="0.25">
      <c r="A8" s="5" t="s">
        <v>3</v>
      </c>
      <c r="B8" s="36" t="s">
        <v>157</v>
      </c>
      <c r="C8" s="36"/>
    </row>
    <row r="9" spans="1:3" x14ac:dyDescent="0.25">
      <c r="A9" s="5" t="s">
        <v>4</v>
      </c>
      <c r="B9" s="36" t="s">
        <v>137</v>
      </c>
      <c r="C9" s="36"/>
    </row>
    <row r="10" spans="1:3" x14ac:dyDescent="0.25">
      <c r="A10" s="5" t="s">
        <v>5</v>
      </c>
      <c r="B10" s="36" t="s">
        <v>138</v>
      </c>
      <c r="C10" s="36"/>
    </row>
    <row r="11" spans="1:3" ht="23.25" customHeight="1" x14ac:dyDescent="0.25">
      <c r="A11" s="5" t="s">
        <v>26</v>
      </c>
      <c r="B11" s="37" t="s">
        <v>139</v>
      </c>
      <c r="C11" s="38"/>
    </row>
    <row r="12" spans="1:3" x14ac:dyDescent="0.25">
      <c r="A12" s="46" t="s">
        <v>115</v>
      </c>
      <c r="B12" s="36" t="s">
        <v>156</v>
      </c>
      <c r="C12" s="40"/>
    </row>
    <row r="13" spans="1:3" ht="30" customHeight="1" x14ac:dyDescent="0.25">
      <c r="A13" s="46"/>
      <c r="B13" s="40"/>
      <c r="C13" s="40"/>
    </row>
    <row r="14" spans="1:3" ht="90" customHeight="1" x14ac:dyDescent="0.25">
      <c r="A14" s="46"/>
      <c r="B14" s="40"/>
      <c r="C14" s="40"/>
    </row>
    <row r="15" spans="1:3" ht="30" x14ac:dyDescent="0.25">
      <c r="A15" s="5" t="s">
        <v>42</v>
      </c>
      <c r="B15" s="49">
        <v>2005102312</v>
      </c>
      <c r="C15" s="50"/>
    </row>
    <row r="16" spans="1:3" ht="33.75" customHeight="1" x14ac:dyDescent="0.25">
      <c r="A16" s="51" t="s">
        <v>43</v>
      </c>
      <c r="B16" s="52" t="s">
        <v>44</v>
      </c>
      <c r="C16" s="52"/>
    </row>
    <row r="17" spans="1:3" ht="33.75" customHeight="1" x14ac:dyDescent="0.25">
      <c r="A17" s="51"/>
      <c r="B17" s="11" t="s">
        <v>45</v>
      </c>
      <c r="C17" s="6">
        <v>172102312</v>
      </c>
    </row>
    <row r="18" spans="1:3" ht="33.75" customHeight="1" x14ac:dyDescent="0.25">
      <c r="A18" s="51"/>
      <c r="B18" s="11" t="s">
        <v>46</v>
      </c>
      <c r="C18" s="6">
        <v>13000000</v>
      </c>
    </row>
    <row r="19" spans="1:3" x14ac:dyDescent="0.25">
      <c r="A19" s="51"/>
      <c r="B19" s="53" t="s">
        <v>47</v>
      </c>
      <c r="C19" s="54"/>
    </row>
    <row r="20" spans="1:3" x14ac:dyDescent="0.25">
      <c r="A20" s="51"/>
      <c r="B20" s="11" t="s">
        <v>108</v>
      </c>
      <c r="C20" s="6">
        <v>1820000000</v>
      </c>
    </row>
    <row r="21" spans="1:3" x14ac:dyDescent="0.25">
      <c r="A21" s="51"/>
      <c r="B21" s="11" t="s">
        <v>131</v>
      </c>
      <c r="C21" s="6"/>
    </row>
    <row r="22" spans="1:3" x14ac:dyDescent="0.25">
      <c r="A22" s="51"/>
      <c r="B22" s="53" t="s">
        <v>104</v>
      </c>
      <c r="C22" s="54"/>
    </row>
    <row r="23" spans="1:3" x14ac:dyDescent="0.25">
      <c r="A23" s="51"/>
      <c r="B23" s="11"/>
      <c r="C23" s="16"/>
    </row>
    <row r="24" spans="1:3" x14ac:dyDescent="0.25">
      <c r="A24" s="5" t="s">
        <v>6</v>
      </c>
      <c r="B24" s="40" t="s">
        <v>146</v>
      </c>
      <c r="C24" s="40"/>
    </row>
    <row r="25" spans="1:3" x14ac:dyDescent="0.25">
      <c r="A25" s="5" t="s">
        <v>7</v>
      </c>
      <c r="B25" s="40" t="s">
        <v>140</v>
      </c>
      <c r="C25" s="40"/>
    </row>
    <row r="26" spans="1:3" x14ac:dyDescent="0.25">
      <c r="A26" s="5" t="s">
        <v>8</v>
      </c>
      <c r="B26" s="40" t="s">
        <v>145</v>
      </c>
      <c r="C26" s="40"/>
    </row>
    <row r="27" spans="1:3" x14ac:dyDescent="0.25">
      <c r="A27" s="5" t="s">
        <v>38</v>
      </c>
      <c r="B27" s="47" t="s">
        <v>141</v>
      </c>
      <c r="C27" s="48"/>
    </row>
    <row r="28" spans="1:3" x14ac:dyDescent="0.25">
      <c r="A28" s="5" t="s">
        <v>9</v>
      </c>
      <c r="B28" s="45" t="s">
        <v>142</v>
      </c>
      <c r="C28" s="45"/>
    </row>
    <row r="29" spans="1:3" x14ac:dyDescent="0.25">
      <c r="A29" s="5" t="s">
        <v>10</v>
      </c>
      <c r="B29" s="40" t="s">
        <v>143</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85" zoomScaleNormal="85" workbookViewId="0">
      <selection activeCell="B33" sqref="B33"/>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36</v>
      </c>
      <c r="B1" s="55"/>
      <c r="C1" s="55"/>
    </row>
    <row r="2" spans="1:3" x14ac:dyDescent="0.25">
      <c r="A2" s="13" t="s">
        <v>24</v>
      </c>
      <c r="B2" s="56" t="s">
        <v>158</v>
      </c>
      <c r="C2" s="57"/>
    </row>
    <row r="3" spans="1:3" x14ac:dyDescent="0.25">
      <c r="A3" s="5" t="s">
        <v>11</v>
      </c>
      <c r="B3" s="40"/>
      <c r="C3" s="40"/>
    </row>
    <row r="4" spans="1:3" x14ac:dyDescent="0.25">
      <c r="A4" s="5" t="s">
        <v>0</v>
      </c>
      <c r="B4" s="40"/>
      <c r="C4" s="40"/>
    </row>
    <row r="5" spans="1:3" x14ac:dyDescent="0.25">
      <c r="A5" s="5" t="s">
        <v>105</v>
      </c>
      <c r="B5" s="40"/>
      <c r="C5" s="40"/>
    </row>
    <row r="6" spans="1:3" x14ac:dyDescent="0.25">
      <c r="A6" s="5" t="s">
        <v>1</v>
      </c>
      <c r="B6" s="40"/>
      <c r="C6" s="40"/>
    </row>
    <row r="7" spans="1:3" x14ac:dyDescent="0.25">
      <c r="A7" s="5" t="s">
        <v>106</v>
      </c>
      <c r="B7" s="40" t="s">
        <v>147</v>
      </c>
      <c r="C7" s="40"/>
    </row>
    <row r="8" spans="1:3" x14ac:dyDescent="0.25">
      <c r="A8" s="13" t="s">
        <v>25</v>
      </c>
      <c r="B8" s="40">
        <v>22381458</v>
      </c>
      <c r="C8" s="40"/>
    </row>
    <row r="9" spans="1:3" x14ac:dyDescent="0.25">
      <c r="A9" s="13" t="s">
        <v>26</v>
      </c>
      <c r="B9" s="40" t="s">
        <v>148</v>
      </c>
      <c r="C9" s="40"/>
    </row>
    <row r="10" spans="1:3" x14ac:dyDescent="0.25">
      <c r="A10" s="13" t="s">
        <v>73</v>
      </c>
      <c r="B10" s="56">
        <v>1000000000</v>
      </c>
      <c r="C10" s="58"/>
    </row>
    <row r="11" spans="1:3" x14ac:dyDescent="0.25">
      <c r="A11" s="13" t="s">
        <v>111</v>
      </c>
      <c r="B11" s="59" t="s">
        <v>149</v>
      </c>
      <c r="C11" s="57"/>
    </row>
    <row r="12" spans="1:3" x14ac:dyDescent="0.25">
      <c r="A12" s="13" t="s">
        <v>56</v>
      </c>
      <c r="B12" s="43" t="s">
        <v>65</v>
      </c>
      <c r="C12" s="44"/>
    </row>
    <row r="13" spans="1:3" x14ac:dyDescent="0.25">
      <c r="A13" s="13" t="s">
        <v>27</v>
      </c>
      <c r="B13" s="40" t="s">
        <v>150</v>
      </c>
      <c r="C13" s="40"/>
    </row>
    <row r="14" spans="1:3" x14ac:dyDescent="0.25">
      <c r="A14" s="13" t="s">
        <v>28</v>
      </c>
      <c r="B14" s="40" t="s">
        <v>32</v>
      </c>
      <c r="C14" s="40"/>
    </row>
    <row r="15" spans="1:3" x14ac:dyDescent="0.25">
      <c r="A15" s="13" t="s">
        <v>29</v>
      </c>
      <c r="B15" s="40" t="s">
        <v>31</v>
      </c>
      <c r="C15" s="40"/>
    </row>
    <row r="16" spans="1:3" x14ac:dyDescent="0.25">
      <c r="A16" s="60" t="s">
        <v>30</v>
      </c>
      <c r="B16" s="40"/>
      <c r="C16" s="40"/>
    </row>
    <row r="17" spans="1:3" x14ac:dyDescent="0.25">
      <c r="A17" s="61"/>
      <c r="B17" s="9" t="s">
        <v>35</v>
      </c>
      <c r="C17" s="10" t="s">
        <v>14</v>
      </c>
    </row>
    <row r="18" spans="1:3" x14ac:dyDescent="0.25">
      <c r="A18" s="61"/>
      <c r="B18" s="11"/>
      <c r="C18" s="11"/>
    </row>
    <row r="19" spans="1:3" x14ac:dyDescent="0.25">
      <c r="A19" s="61"/>
      <c r="B19" s="11"/>
      <c r="C19" s="11"/>
    </row>
    <row r="20" spans="1:3" x14ac:dyDescent="0.25">
      <c r="A20" s="61"/>
      <c r="B20" s="11"/>
      <c r="C20" s="11"/>
    </row>
    <row r="21" spans="1:3" x14ac:dyDescent="0.25">
      <c r="A21" s="13" t="s">
        <v>23</v>
      </c>
      <c r="B21" s="40"/>
      <c r="C21" s="40"/>
    </row>
    <row r="22" spans="1:3" x14ac:dyDescent="0.25">
      <c r="A22" s="13" t="s">
        <v>57</v>
      </c>
      <c r="B22" s="43"/>
      <c r="C22" s="44"/>
    </row>
    <row r="23" spans="1:3" x14ac:dyDescent="0.25">
      <c r="A23" s="13" t="s">
        <v>15</v>
      </c>
      <c r="B23" s="40" t="s">
        <v>22</v>
      </c>
      <c r="C23" s="40"/>
    </row>
    <row r="24" spans="1:3" x14ac:dyDescent="0.25">
      <c r="A24" s="13" t="s">
        <v>71</v>
      </c>
      <c r="B24" s="40"/>
      <c r="C24" s="40"/>
    </row>
    <row r="25" spans="1:3" x14ac:dyDescent="0.25">
      <c r="A25" s="13" t="s">
        <v>34</v>
      </c>
      <c r="B25" s="40"/>
      <c r="C25" s="40"/>
    </row>
    <row r="26" spans="1:3" x14ac:dyDescent="0.25">
      <c r="A26" s="12" t="s">
        <v>72</v>
      </c>
      <c r="B26" s="40" t="s">
        <v>32</v>
      </c>
      <c r="C26" s="40"/>
    </row>
    <row r="27" spans="1:3" x14ac:dyDescent="0.25">
      <c r="A27" s="62" t="s">
        <v>60</v>
      </c>
      <c r="B27" s="62"/>
      <c r="C27" s="62"/>
    </row>
    <row r="28" spans="1:3" ht="14.45" customHeight="1" x14ac:dyDescent="0.25">
      <c r="A28" s="59" t="s">
        <v>33</v>
      </c>
      <c r="B28" s="63"/>
      <c r="C28" s="31"/>
    </row>
    <row r="29" spans="1:3" ht="14.45" customHeight="1" x14ac:dyDescent="0.25">
      <c r="A29" s="64" t="s">
        <v>132</v>
      </c>
      <c r="B29" s="65"/>
      <c r="C29" s="31"/>
    </row>
    <row r="30" spans="1:3" ht="14.45" customHeight="1" x14ac:dyDescent="0.25">
      <c r="A30" s="64" t="s">
        <v>151</v>
      </c>
      <c r="B30" s="65"/>
      <c r="C30" s="32"/>
    </row>
    <row r="31" spans="1:3" ht="14.45" customHeight="1" x14ac:dyDescent="0.25">
      <c r="A31" s="64" t="s">
        <v>13</v>
      </c>
      <c r="B31" s="65"/>
      <c r="C31" s="31"/>
    </row>
    <row r="32" spans="1:3" x14ac:dyDescent="0.25">
      <c r="A32" s="64" t="s">
        <v>152</v>
      </c>
      <c r="B32" s="65"/>
      <c r="C32" s="31"/>
    </row>
    <row r="33" spans="1:3" ht="14.45" customHeight="1" x14ac:dyDescent="0.25">
      <c r="C33" s="31"/>
    </row>
    <row r="34" spans="1:3" ht="14.45" customHeight="1" x14ac:dyDescent="0.25">
      <c r="A34" s="64" t="s">
        <v>90</v>
      </c>
      <c r="B34" s="65"/>
      <c r="C34" s="33"/>
    </row>
    <row r="35" spans="1:3" x14ac:dyDescent="0.25">
      <c r="A35" s="59" t="s">
        <v>102</v>
      </c>
      <c r="B35" s="63"/>
      <c r="C35" s="34"/>
    </row>
    <row r="36" spans="1:3" x14ac:dyDescent="0.25">
      <c r="A36" s="67" t="s">
        <v>84</v>
      </c>
      <c r="B36" s="67"/>
      <c r="C36" s="67"/>
    </row>
    <row r="37" spans="1:3" x14ac:dyDescent="0.25">
      <c r="A37" s="66" t="s">
        <v>85</v>
      </c>
      <c r="B37" s="66"/>
      <c r="C37" s="11"/>
    </row>
    <row r="38" spans="1:3" x14ac:dyDescent="0.25">
      <c r="A38" s="66" t="s">
        <v>86</v>
      </c>
      <c r="B38" s="66"/>
      <c r="C38" s="11"/>
    </row>
    <row r="39" spans="1:3" x14ac:dyDescent="0.25">
      <c r="A39" s="66" t="s">
        <v>87</v>
      </c>
      <c r="B39" s="66"/>
      <c r="C39" s="11" t="s">
        <v>153</v>
      </c>
    </row>
    <row r="40" spans="1:3" x14ac:dyDescent="0.25">
      <c r="A40" s="66" t="s">
        <v>88</v>
      </c>
      <c r="B40" s="66"/>
      <c r="C40" s="11"/>
    </row>
    <row r="41" spans="1:3" x14ac:dyDescent="0.25">
      <c r="A41" s="66" t="s">
        <v>89</v>
      </c>
      <c r="B41" s="66"/>
      <c r="C41" s="11"/>
    </row>
    <row r="42" spans="1:3" x14ac:dyDescent="0.25">
      <c r="A42" s="66" t="s">
        <v>91</v>
      </c>
      <c r="B42" s="66"/>
      <c r="C42" s="11"/>
    </row>
    <row r="43" spans="1:3" x14ac:dyDescent="0.25">
      <c r="A43" s="66" t="s">
        <v>92</v>
      </c>
      <c r="B43" s="66"/>
      <c r="C43" s="11"/>
    </row>
    <row r="44" spans="1:3" x14ac:dyDescent="0.25">
      <c r="A44" s="66" t="s">
        <v>93</v>
      </c>
      <c r="B44" s="66"/>
      <c r="C44" s="11"/>
    </row>
    <row r="45" spans="1:3" x14ac:dyDescent="0.25">
      <c r="A45" s="66" t="s">
        <v>94</v>
      </c>
      <c r="B45" s="66"/>
      <c r="C45" s="11"/>
    </row>
    <row r="46" spans="1:3" x14ac:dyDescent="0.25">
      <c r="A46" s="66" t="s">
        <v>95</v>
      </c>
      <c r="B46" s="66"/>
      <c r="C46" s="11"/>
    </row>
    <row r="47" spans="1:3" x14ac:dyDescent="0.25">
      <c r="A47" s="66" t="s">
        <v>96</v>
      </c>
      <c r="B47" s="66"/>
      <c r="C47" s="11" t="s">
        <v>153</v>
      </c>
    </row>
    <row r="48" spans="1:3" x14ac:dyDescent="0.25">
      <c r="A48" s="66" t="s">
        <v>97</v>
      </c>
      <c r="B48" s="66"/>
      <c r="C48" s="11"/>
    </row>
    <row r="49" spans="1:3" x14ac:dyDescent="0.25">
      <c r="A49" s="66" t="s">
        <v>98</v>
      </c>
      <c r="B49" s="66"/>
      <c r="C49" s="11"/>
    </row>
    <row r="50" spans="1:3" x14ac:dyDescent="0.25">
      <c r="A50" s="66" t="s">
        <v>99</v>
      </c>
      <c r="B50" s="66"/>
      <c r="C50" s="11"/>
    </row>
    <row r="51" spans="1:3" x14ac:dyDescent="0.25">
      <c r="A51" s="66" t="s">
        <v>100</v>
      </c>
      <c r="B51" s="66"/>
      <c r="C51" s="11" t="s">
        <v>153</v>
      </c>
    </row>
    <row r="52" spans="1:3" x14ac:dyDescent="0.25">
      <c r="A52" s="66" t="s">
        <v>101</v>
      </c>
      <c r="B52" s="66"/>
      <c r="C52" s="11"/>
    </row>
    <row r="53" spans="1:3" x14ac:dyDescent="0.25">
      <c r="A53" s="68"/>
      <c r="B53" s="68"/>
      <c r="C53" s="11"/>
    </row>
  </sheetData>
  <mergeCells count="49">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16" sqref="B16:C16"/>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39</v>
      </c>
      <c r="B1" s="55"/>
      <c r="C1" s="55"/>
    </row>
    <row r="2" spans="1:6" x14ac:dyDescent="0.25">
      <c r="A2" s="20" t="s">
        <v>24</v>
      </c>
      <c r="B2" s="85" t="s">
        <v>158</v>
      </c>
      <c r="C2" s="86"/>
    </row>
    <row r="3" spans="1:6" x14ac:dyDescent="0.25">
      <c r="A3" s="21" t="s">
        <v>11</v>
      </c>
      <c r="B3" s="87" t="s">
        <v>133</v>
      </c>
      <c r="C3" s="88"/>
    </row>
    <row r="4" spans="1:6" x14ac:dyDescent="0.25">
      <c r="A4" s="21" t="s">
        <v>0</v>
      </c>
      <c r="B4" s="88" t="s">
        <v>134</v>
      </c>
      <c r="C4" s="88"/>
    </row>
    <row r="5" spans="1:6" x14ac:dyDescent="0.25">
      <c r="A5" s="21" t="s">
        <v>105</v>
      </c>
      <c r="B5" s="88" t="s">
        <v>135</v>
      </c>
      <c r="C5" s="88"/>
    </row>
    <row r="6" spans="1:6" ht="14.45" customHeight="1" x14ac:dyDescent="0.25">
      <c r="A6" s="21" t="s">
        <v>1</v>
      </c>
      <c r="B6" s="88" t="s">
        <v>144</v>
      </c>
      <c r="C6" s="88"/>
    </row>
    <row r="7" spans="1:6" x14ac:dyDescent="0.25">
      <c r="A7" s="21" t="s">
        <v>106</v>
      </c>
      <c r="B7" s="88" t="s">
        <v>154</v>
      </c>
      <c r="C7" s="88"/>
    </row>
    <row r="8" spans="1:6" ht="30" x14ac:dyDescent="0.25">
      <c r="A8" s="21" t="s">
        <v>42</v>
      </c>
      <c r="B8" s="81">
        <v>2005102312</v>
      </c>
      <c r="C8" s="82"/>
    </row>
    <row r="9" spans="1:6" x14ac:dyDescent="0.25">
      <c r="A9" s="89" t="s">
        <v>43</v>
      </c>
      <c r="B9" s="72" t="s">
        <v>44</v>
      </c>
      <c r="C9" s="73"/>
    </row>
    <row r="10" spans="1:6" x14ac:dyDescent="0.25">
      <c r="A10" s="89"/>
      <c r="B10" s="22" t="s">
        <v>45</v>
      </c>
      <c r="C10" s="19">
        <f>'GENERALES NOTA 322'!C17</f>
        <v>172102312</v>
      </c>
    </row>
    <row r="11" spans="1:6" x14ac:dyDescent="0.25">
      <c r="A11" s="89"/>
      <c r="B11" s="22" t="s">
        <v>46</v>
      </c>
      <c r="C11" s="35">
        <v>13000000</v>
      </c>
    </row>
    <row r="12" spans="1:6" x14ac:dyDescent="0.25">
      <c r="A12" s="89"/>
      <c r="B12" s="72"/>
      <c r="C12" s="73"/>
    </row>
    <row r="13" spans="1:6" x14ac:dyDescent="0.25">
      <c r="A13" s="89"/>
      <c r="B13" s="22" t="s">
        <v>108</v>
      </c>
      <c r="C13" s="24">
        <v>1820000000</v>
      </c>
    </row>
    <row r="14" spans="1:6" x14ac:dyDescent="0.25">
      <c r="A14" s="89"/>
      <c r="B14" s="85" t="s">
        <v>53</v>
      </c>
      <c r="C14" s="86"/>
      <c r="E14" t="s">
        <v>55</v>
      </c>
      <c r="F14" s="17">
        <v>0.7</v>
      </c>
    </row>
    <row r="15" spans="1:6" x14ac:dyDescent="0.25">
      <c r="A15" s="23" t="s">
        <v>40</v>
      </c>
      <c r="B15" s="27"/>
      <c r="C15" s="27"/>
    </row>
    <row r="16" spans="1:6" ht="15" customHeight="1" x14ac:dyDescent="0.25">
      <c r="A16" s="21" t="s">
        <v>41</v>
      </c>
      <c r="B16" s="83" t="s">
        <v>160</v>
      </c>
      <c r="C16" s="84"/>
    </row>
    <row r="17" spans="1:3" ht="28.5" customHeight="1" x14ac:dyDescent="0.25">
      <c r="A17" s="14" t="s">
        <v>48</v>
      </c>
      <c r="B17" s="74">
        <f>((C19+C20+C22+C23)-C26)*C25*C27</f>
        <v>520000000</v>
      </c>
      <c r="C17" s="74"/>
    </row>
    <row r="18" spans="1:3" x14ac:dyDescent="0.25">
      <c r="A18" s="23" t="s">
        <v>49</v>
      </c>
      <c r="B18" s="75" t="s">
        <v>44</v>
      </c>
      <c r="C18" s="76"/>
    </row>
    <row r="19" spans="1:3" x14ac:dyDescent="0.25">
      <c r="A19" s="70"/>
      <c r="B19" s="22" t="s">
        <v>45</v>
      </c>
      <c r="C19" s="19">
        <v>0</v>
      </c>
    </row>
    <row r="20" spans="1:3" x14ac:dyDescent="0.25">
      <c r="A20" s="71"/>
      <c r="B20" s="22" t="s">
        <v>46</v>
      </c>
      <c r="C20" s="19">
        <v>0</v>
      </c>
    </row>
    <row r="21" spans="1:3" x14ac:dyDescent="0.25">
      <c r="A21" s="71"/>
      <c r="B21" s="72" t="s">
        <v>47</v>
      </c>
      <c r="C21" s="73"/>
    </row>
    <row r="22" spans="1:3" x14ac:dyDescent="0.25">
      <c r="A22" s="71"/>
      <c r="B22" s="22" t="s">
        <v>108</v>
      </c>
      <c r="C22" s="19">
        <v>650000000</v>
      </c>
    </row>
    <row r="23" spans="1:3" ht="45" x14ac:dyDescent="0.25">
      <c r="A23" s="71"/>
      <c r="B23" s="22" t="s">
        <v>109</v>
      </c>
      <c r="C23" s="19">
        <v>0</v>
      </c>
    </row>
    <row r="24" spans="1:3" x14ac:dyDescent="0.25">
      <c r="A24" s="71"/>
      <c r="B24" s="72" t="s">
        <v>110</v>
      </c>
      <c r="C24" s="73"/>
    </row>
    <row r="25" spans="1:3" x14ac:dyDescent="0.25">
      <c r="A25" s="25"/>
      <c r="B25" s="22" t="s">
        <v>122</v>
      </c>
      <c r="C25" s="26">
        <v>1</v>
      </c>
    </row>
    <row r="26" spans="1:3" x14ac:dyDescent="0.25">
      <c r="A26" s="27"/>
      <c r="B26" s="22" t="s">
        <v>111</v>
      </c>
      <c r="C26" s="28">
        <v>130000000</v>
      </c>
    </row>
    <row r="27" spans="1:3" x14ac:dyDescent="0.25">
      <c r="A27" s="27"/>
      <c r="B27" s="22" t="s">
        <v>130</v>
      </c>
      <c r="C27" s="26">
        <v>1</v>
      </c>
    </row>
    <row r="28" spans="1:3" x14ac:dyDescent="0.25">
      <c r="A28" s="18" t="s">
        <v>103</v>
      </c>
      <c r="B28" s="74">
        <f>IFERROR(B17*(VLOOKUP(B14,Hoja2!$G$1:$H$6,2,0)),16666)</f>
        <v>16666</v>
      </c>
      <c r="C28" s="74"/>
    </row>
    <row r="29" spans="1:3" ht="30" x14ac:dyDescent="0.25">
      <c r="A29" s="21" t="s">
        <v>50</v>
      </c>
      <c r="B29" s="77" t="s">
        <v>159</v>
      </c>
      <c r="C29" s="78"/>
    </row>
    <row r="30" spans="1:3" ht="30" x14ac:dyDescent="0.25">
      <c r="A30" s="21" t="s">
        <v>51</v>
      </c>
      <c r="B30" s="79" t="s">
        <v>155</v>
      </c>
      <c r="C30" s="80"/>
    </row>
    <row r="31" spans="1:3" ht="18.75" x14ac:dyDescent="0.25">
      <c r="A31" s="29" t="s">
        <v>112</v>
      </c>
      <c r="B31" s="29"/>
      <c r="C31" s="29"/>
    </row>
    <row r="32" spans="1:3" x14ac:dyDescent="0.25">
      <c r="A32" s="30" t="s">
        <v>113</v>
      </c>
      <c r="B32" s="69"/>
      <c r="C32" s="69"/>
    </row>
    <row r="33" spans="1:3" x14ac:dyDescent="0.25">
      <c r="A33" s="30" t="s">
        <v>114</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4:C14"/>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B14:C14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52</v>
      </c>
      <c r="B1" s="55"/>
      <c r="C1" s="55"/>
    </row>
    <row r="2" spans="1:3" ht="17.100000000000001" customHeight="1" x14ac:dyDescent="0.25">
      <c r="A2" s="13" t="s">
        <v>24</v>
      </c>
      <c r="B2" s="56" t="str">
        <f>'[2]AUTOS NOTA 321'!B2:C2</f>
        <v xml:space="preserve">SINIESTRO   LEGIS </v>
      </c>
      <c r="C2" s="57"/>
    </row>
    <row r="3" spans="1:3" ht="15.95" customHeight="1" x14ac:dyDescent="0.25">
      <c r="A3" s="5" t="s">
        <v>11</v>
      </c>
      <c r="B3" s="40" t="str">
        <f>'GENERALES NOTA 322'!B2:C2</f>
        <v xml:space="preserve"> 73001333301020220005900</v>
      </c>
      <c r="C3" s="40"/>
    </row>
    <row r="4" spans="1:3" x14ac:dyDescent="0.25">
      <c r="A4" s="5" t="s">
        <v>0</v>
      </c>
      <c r="B4" s="40" t="str">
        <f>'GENERALES NOTA 322'!B3:C3</f>
        <v>JUZGADO DÉCIMO ADMINISTRATIVO ORAL DEL CIRCUITO DE IBAGUÉ-TOLIMA</v>
      </c>
      <c r="C4" s="40"/>
    </row>
    <row r="5" spans="1:3" ht="29.1" customHeight="1" x14ac:dyDescent="0.25">
      <c r="A5" s="5" t="s">
        <v>105</v>
      </c>
      <c r="B5" s="40" t="str">
        <f>'GENERALES NOTA 322'!B4:C4</f>
        <v>HOSPITAL FEDERICO LLERAS ACOSTA, HOSPITAL SAN FRANCISCO E.S.E., EPS MEDIMAS y GOBERNACIÓN DEL TOLIMA-SECRETARÍA DE SALUD DEPARTAMENTAL</v>
      </c>
      <c r="C5" s="40"/>
    </row>
    <row r="6" spans="1:3" x14ac:dyDescent="0.25">
      <c r="A6" s="5" t="s">
        <v>1</v>
      </c>
      <c r="B6" s="40" t="str">
        <f>'GENERALES NOTA 322'!B5:C5</f>
        <v>MARIA SUMILDE JARAMILLO RINCÓN (MADRE Y ABUELA), POR SUCESIÓN FERNNANDO RAMIREZ (PADRE Y ABUELO), ALEX FERNANDO RAMIREZ JARAMILLO (HERMANO Y TIO), MARTHA YAMILE RAMÍREZ JARAMILLO (HERMANA Y TÍA), JEIDY NAYIBE RAMÍREZ JARAMILLO (HERMANA Y TÍA), VIVIANA CONSUELO RAMÍREZ JARAMILLO (HERMANA Y TÍA) y YAN CARLOS AGUILAR RAMÍREZ (HIJO Y HERMANO)</v>
      </c>
      <c r="C6" s="40"/>
    </row>
    <row r="7" spans="1:3" ht="43.5" customHeight="1" x14ac:dyDescent="0.25">
      <c r="A7" s="5" t="s">
        <v>106</v>
      </c>
      <c r="B7" s="40" t="str">
        <f>'GENERALES NOTA 322'!B6:C6</f>
        <v>LLAMADA EN GARANTIA</v>
      </c>
      <c r="C7" s="40"/>
    </row>
    <row r="8" spans="1:3" x14ac:dyDescent="0.25">
      <c r="A8" s="5" t="s">
        <v>116</v>
      </c>
      <c r="B8" s="40"/>
      <c r="C8" s="40"/>
    </row>
    <row r="9" spans="1:3" x14ac:dyDescent="0.25">
      <c r="A9" s="15" t="s">
        <v>49</v>
      </c>
      <c r="B9" s="90"/>
      <c r="C9" s="90"/>
    </row>
    <row r="10" spans="1:3" x14ac:dyDescent="0.25">
      <c r="A10" s="15" t="s">
        <v>117</v>
      </c>
      <c r="B10" s="40"/>
      <c r="C10" s="40"/>
    </row>
    <row r="11" spans="1:3" ht="30" x14ac:dyDescent="0.25">
      <c r="A11" s="15" t="s">
        <v>118</v>
      </c>
      <c r="B11" s="91"/>
      <c r="C11" s="68"/>
    </row>
    <row r="12" spans="1:3" ht="60" x14ac:dyDescent="0.25">
      <c r="A12" s="5" t="s">
        <v>61</v>
      </c>
      <c r="B12" s="40"/>
      <c r="C12" s="40"/>
    </row>
    <row r="13" spans="1:3" ht="60" x14ac:dyDescent="0.25">
      <c r="A13" s="5" t="s">
        <v>62</v>
      </c>
      <c r="B13" s="40"/>
      <c r="C13" s="40"/>
    </row>
    <row r="14" spans="1:3" x14ac:dyDescent="0.25">
      <c r="A14" s="5" t="s">
        <v>63</v>
      </c>
      <c r="B14" s="11"/>
      <c r="C14" s="11"/>
    </row>
    <row r="15" spans="1:3" x14ac:dyDescent="0.25">
      <c r="A15" s="15" t="s">
        <v>119</v>
      </c>
      <c r="B15" s="40"/>
      <c r="C15" s="40"/>
    </row>
    <row r="16" spans="1:3" x14ac:dyDescent="0.25">
      <c r="A16" s="11" t="s">
        <v>120</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121</v>
      </c>
    </row>
    <row r="2" spans="1:1" x14ac:dyDescent="0.25">
      <c r="A2" t="s">
        <v>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56</v>
      </c>
      <c r="B1" t="s">
        <v>31</v>
      </c>
      <c r="C1" s="8" t="s">
        <v>30</v>
      </c>
      <c r="D1" s="8" t="s">
        <v>57</v>
      </c>
      <c r="E1" s="3" t="s">
        <v>15</v>
      </c>
      <c r="F1" s="2" t="s">
        <v>55</v>
      </c>
      <c r="G1" s="2" t="s">
        <v>123</v>
      </c>
      <c r="H1" s="4">
        <v>0.7</v>
      </c>
      <c r="I1" t="s">
        <v>12</v>
      </c>
      <c r="J1" t="s">
        <v>78</v>
      </c>
      <c r="L1" t="s">
        <v>129</v>
      </c>
    </row>
    <row r="2" spans="1:12" x14ac:dyDescent="0.25">
      <c r="A2" t="s">
        <v>64</v>
      </c>
      <c r="B2" t="s">
        <v>32</v>
      </c>
      <c r="C2" t="s">
        <v>68</v>
      </c>
      <c r="D2" s="2" t="s">
        <v>58</v>
      </c>
      <c r="E2" s="1" t="s">
        <v>18</v>
      </c>
      <c r="F2" s="2" t="s">
        <v>53</v>
      </c>
      <c r="G2" s="2" t="s">
        <v>124</v>
      </c>
      <c r="H2" s="4">
        <v>0.25</v>
      </c>
      <c r="I2" t="s">
        <v>74</v>
      </c>
      <c r="J2" t="s">
        <v>79</v>
      </c>
      <c r="L2" t="s">
        <v>107</v>
      </c>
    </row>
    <row r="3" spans="1:12" x14ac:dyDescent="0.25">
      <c r="A3" t="s">
        <v>65</v>
      </c>
      <c r="C3" t="s">
        <v>69</v>
      </c>
      <c r="D3" s="2" t="s">
        <v>59</v>
      </c>
      <c r="E3" s="1" t="s">
        <v>19</v>
      </c>
      <c r="F3" s="2" t="s">
        <v>54</v>
      </c>
      <c r="G3" s="2" t="s">
        <v>125</v>
      </c>
      <c r="H3" s="4">
        <v>0.55000000000000004</v>
      </c>
      <c r="I3" t="s">
        <v>75</v>
      </c>
      <c r="J3" t="s">
        <v>80</v>
      </c>
    </row>
    <row r="4" spans="1:12" x14ac:dyDescent="0.25">
      <c r="A4" t="s">
        <v>66</v>
      </c>
      <c r="C4" t="s">
        <v>70</v>
      </c>
      <c r="E4" s="1" t="s">
        <v>20</v>
      </c>
      <c r="G4" s="2" t="s">
        <v>126</v>
      </c>
      <c r="H4" s="4">
        <v>0.15</v>
      </c>
      <c r="I4" t="s">
        <v>76</v>
      </c>
      <c r="J4" t="s">
        <v>81</v>
      </c>
    </row>
    <row r="5" spans="1:12" x14ac:dyDescent="0.25">
      <c r="A5" t="s">
        <v>67</v>
      </c>
      <c r="E5" s="1" t="s">
        <v>16</v>
      </c>
      <c r="G5" s="2" t="s">
        <v>127</v>
      </c>
      <c r="H5" s="4">
        <v>0.7</v>
      </c>
      <c r="I5" t="s">
        <v>77</v>
      </c>
      <c r="J5" t="s">
        <v>82</v>
      </c>
    </row>
    <row r="6" spans="1:12" x14ac:dyDescent="0.25">
      <c r="E6" s="1" t="s">
        <v>17</v>
      </c>
      <c r="G6" s="2" t="s">
        <v>128</v>
      </c>
      <c r="H6" s="4">
        <v>0.3</v>
      </c>
      <c r="J6" t="s">
        <v>83</v>
      </c>
    </row>
    <row r="7" spans="1:12" x14ac:dyDescent="0.25">
      <c r="E7" s="1" t="s">
        <v>22</v>
      </c>
      <c r="G7" s="2" t="s">
        <v>53</v>
      </c>
    </row>
    <row r="8" spans="1:12" x14ac:dyDescent="0.25">
      <c r="E8" s="1" t="s">
        <v>21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Marlyn Katherine Rodríguez Rincón</cp:lastModifiedBy>
  <dcterms:created xsi:type="dcterms:W3CDTF">2020-12-07T14:41:17Z</dcterms:created>
  <dcterms:modified xsi:type="dcterms:W3CDTF">2024-07-23T18:51:09Z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_NewReviewCycle">
    <vt:lpwstr/>
  </property>
</Properties>
</file>