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WWG00M.ROOTDOM.NET\BFS-HOME\CE01959-R0244583\ICM\Desktop\y\y\"/>
    </mc:Choice>
  </mc:AlternateContent>
  <xr:revisionPtr revIDLastSave="0" documentId="13_ncr:1_{7A35D5D8-122A-4A63-BE57-DECDB9157CD2}" xr6:coauthVersionLast="47" xr6:coauthVersionMax="47" xr10:uidLastSave="{00000000-0000-0000-0000-000000000000}"/>
  <bookViews>
    <workbookView xWindow="255" yWindow="180" windowWidth="15105" windowHeight="15090" activeTab="1"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5" l="1"/>
  <c r="B17" i="11" l="1"/>
  <c r="B28" i="11" s="1"/>
  <c r="C11" i="11"/>
  <c r="C10" i="11"/>
  <c r="B7" i="10"/>
  <c r="B7" i="14"/>
  <c r="B6" i="14"/>
  <c r="B5" i="14"/>
  <c r="B4" i="14"/>
  <c r="B3" i="14"/>
  <c r="B2" i="14"/>
  <c r="B4" i="11"/>
  <c r="B5" i="11"/>
  <c r="B6" i="11"/>
  <c r="B7" i="11"/>
  <c r="B3" i="11"/>
  <c r="B2" i="11"/>
  <c r="B8" i="11"/>
  <c r="B4" i="10"/>
  <c r="B5" i="10"/>
  <c r="B6" i="10"/>
  <c r="B3" i="10"/>
</calcChain>
</file>

<file path=xl/sharedStrings.xml><?xml version="1.0" encoding="utf-8"?>
<sst xmlns="http://schemas.openxmlformats.org/spreadsheetml/2006/main" count="206" uniqueCount="157">
  <si>
    <t>Juzgado</t>
  </si>
  <si>
    <t xml:space="preserve">Demandante </t>
  </si>
  <si>
    <t>Nombre de lesionado o muerto (s)</t>
  </si>
  <si>
    <t>Fecha de los hechos</t>
  </si>
  <si>
    <t>Fecha de solicitud audiencia prejudicial</t>
  </si>
  <si>
    <t>Fecha de audiencia prejudicial</t>
  </si>
  <si>
    <t>Asegurado</t>
  </si>
  <si>
    <t>Nit Asegurado</t>
  </si>
  <si>
    <t xml:space="preserve">No. Póliza vinculada (las que se necesite solicitar). </t>
  </si>
  <si>
    <t>Fecha de notificación</t>
  </si>
  <si>
    <t xml:space="preserve">Fecha de contestacion </t>
  </si>
  <si>
    <t>Radicado(23 digitos)</t>
  </si>
  <si>
    <t xml:space="preserve">Situcion Laboral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</si>
  <si>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</si>
  <si>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</si>
  <si>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</si>
  <si>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</si>
  <si>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</si>
  <si>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</si>
  <si>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</si>
  <si>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</si>
  <si>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</si>
  <si>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</si>
  <si>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</si>
  <si>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REASEGURO</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</si>
  <si>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</si>
  <si>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</si>
  <si>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</si>
  <si>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</si>
  <si>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</si>
  <si>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</si>
  <si>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</si>
  <si>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</si>
  <si>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</si>
  <si>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</si>
  <si>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</si>
  <si>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</si>
  <si>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</si>
  <si>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OFRECIENTO VALOR</t>
  </si>
  <si>
    <t xml:space="preserve">ASEGURADORAS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</si>
  <si>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</si>
  <si>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</si>
  <si>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</si>
  <si>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</si>
  <si>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</si>
  <si>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</si>
  <si>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</si>
  <si>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</si>
  <si>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</si>
  <si>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</si>
  <si>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</si>
  <si>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</si>
  <si>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</si>
  <si>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</si>
  <si>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</si>
  <si>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</si>
  <si>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</si>
  <si>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</si>
  <si>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</si>
  <si>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</si>
  <si>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</si>
  <si>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</si>
  <si>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</si>
  <si>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</si>
  <si>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</si>
  <si>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</si>
  <si>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</si>
  <si>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</si>
  <si>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</si>
  <si>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</si>
  <si>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</si>
  <si>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</si>
  <si>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</si>
  <si>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</si>
  <si>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</si>
  <si>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OFRECIENTO PREVIO?</t>
  </si>
  <si>
    <t xml:space="preserve">INFORME AJUSTADOR </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</si>
  <si>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</si>
  <si>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</si>
  <si>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</si>
  <si>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</si>
  <si>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</si>
  <si>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</si>
  <si>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</si>
  <si>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</si>
  <si>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</si>
  <si>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</si>
  <si>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</si>
  <si>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OBJECION -Marque con una (x)</t>
  </si>
  <si>
    <t xml:space="preserve">Agravación del estado del riesgo </t>
  </si>
  <si>
    <t>Cobertura agotada</t>
  </si>
  <si>
    <t>Exclusión de la póliza</t>
  </si>
  <si>
    <t xml:space="preserve">Falta de interés asegurable </t>
  </si>
  <si>
    <t xml:space="preserve">Mora en la prima </t>
  </si>
  <si>
    <t>• Exclusiones  de confomidad a la Póliza, especifique cual:</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</si>
  <si>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</si>
  <si>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</si>
  <si>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</si>
  <si>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</si>
  <si>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</si>
  <si>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</si>
  <si>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</si>
  <si>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</si>
  <si>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</si>
  <si>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</si>
  <si>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</si>
  <si>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Otras</t>
  </si>
  <si>
    <t>Reserva propuesta</t>
  </si>
  <si>
    <t>Demandado</t>
  </si>
  <si>
    <t>Tipo de vinculacion compañía</t>
  </si>
  <si>
    <t>DEMANDA DIRECTA</t>
  </si>
  <si>
    <t>Daño moral</t>
  </si>
  <si>
    <t>Daño a la salud</t>
  </si>
  <si>
    <t>Daño a la Salud que podría interpretarse como daño a la vida de relación</t>
  </si>
  <si>
    <t>OTROS</t>
  </si>
  <si>
    <t>DEDUCIBLE</t>
  </si>
  <si>
    <t xml:space="preserve">VISTO BUENO ABOGADO INTERNO </t>
  </si>
  <si>
    <t>VISTO BUENO ABOGADO INTERNO?</t>
  </si>
  <si>
    <t xml:space="preserve">COMENTARIOS </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</si>
  <si>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</si>
  <si>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CONTINGENCIA</t>
  </si>
  <si>
    <t>Reserva CIA</t>
  </si>
  <si>
    <t>Comentarios clasificación y valor contingencia</t>
  </si>
  <si>
    <t xml:space="preserve">Creación de intervinientes </t>
  </si>
  <si>
    <t>Comentarios adicionales</t>
  </si>
  <si>
    <t xml:space="preserve">SI </t>
  </si>
  <si>
    <t>COASEGURO RETENCION ALLIANZ (%)</t>
  </si>
  <si>
    <t>PROBABLE GENERALES</t>
  </si>
  <si>
    <t>EVENTUAL GENERALES</t>
  </si>
  <si>
    <t>PROBABLE RC MEDICA</t>
  </si>
  <si>
    <t>EVENTUAL RC MEDICA</t>
  </si>
  <si>
    <t>PROBABLE AVIACION,SALUD,VIDA</t>
  </si>
  <si>
    <t>EVENTUAL AVIACION,SALUD,VIDA</t>
  </si>
  <si>
    <t>LLAMADA EN GARANTIA</t>
  </si>
  <si>
    <t>CONCURRENCIA</t>
  </si>
  <si>
    <r>
      <t>110014003049-</t>
    </r>
    <r>
      <rPr>
        <b/>
        <u/>
        <sz val="11"/>
        <color theme="1"/>
        <rFont val="Calibri"/>
        <family val="2"/>
        <scheme val="minor"/>
      </rPr>
      <t>2024-00028</t>
    </r>
    <r>
      <rPr>
        <sz val="11"/>
        <color theme="1"/>
        <rFont val="Calibri"/>
        <family val="2"/>
        <scheme val="minor"/>
      </rPr>
      <t>-00</t>
    </r>
  </si>
  <si>
    <t>JUZGADO 49 CIVIL MUNICIPAL DE BOGOTÁ D.C.</t>
  </si>
  <si>
    <t>ALLIANZ SEGUROS S.A.</t>
  </si>
  <si>
    <t>ARMONY CLÍNICA DE ESPECIALISTAS Y CIRUGÍA S.A.S.</t>
  </si>
  <si>
    <t>N/A</t>
  </si>
  <si>
    <t>DESCONOCIDO</t>
  </si>
  <si>
    <t>Hurto equipo eléctrico y electrónico</t>
  </si>
  <si>
    <t>Equipo eléctrico y electrónico</t>
  </si>
  <si>
    <t>Daños Materiales</t>
  </si>
  <si>
    <t>Daño Moral</t>
  </si>
  <si>
    <t>Daño a la vida en relación</t>
  </si>
  <si>
    <t>Lucro cesante</t>
  </si>
  <si>
    <t>Daño emergente</t>
  </si>
  <si>
    <t>Intereses moratorios</t>
  </si>
  <si>
    <t>022481349/0</t>
  </si>
  <si>
    <t>900.520.772-3</t>
  </si>
  <si>
    <t>1. El día 03 de octubre de 2019 como consecuencia de un hurto calificado en las instalaciones de la asegurada, se produjo la pérdida de elementos amparados en la póliza (Equipo eléctrico y electrónico), situación sobre la cual se dio aviso el día 11 de octubre de 2019.
2. Mediante comunicación verbal emitida por la señora OLGA PINZON, se informa la designación de la firma ajustadora CAMARGO &amp; LOZANO ASOCIADOS S.A.S., para determinar la cuantificación de la pérdida.
3. El día 03 de abril de 2020, la firma ajustadora CAMARGO &amp; LOZANO ASOCIADOS S.A.S., mediante informe CL-2046-SUS, tasó la perdida en la suma de $75.484.856, quedando totalmente formalizada la reclamación.
4. El día 15 de mayo de 2020, ALLIANZ SEGUROS S.A. reconoció el siniestro, presentando liquidación final por la suma de $ 75.484.856 sin reconocimiento de intereses moratorios. Pese a ello, se aduce en la demanda que la Aseguradora dentro del mes siguiente a la formalización de la reclamación, esto es desde el 03 de abril de 2020 al 03 de mayo de 2020, no objetó la misma y en igual medida no dio cumplimiento a las obligaciones derivadas del contrato de seguro.
5. De contera, a consideración de la actora, de conformidad con lo estipulado en el numeral 3 del artículo 1053 del C.CO., la Póliza de Seguro Negocio Empresatial No. 022481349/0, presta mérito ejecutivo.</t>
  </si>
  <si>
    <t>85639533 - APJ32432</t>
  </si>
  <si>
    <t xml:space="preserve">Hurto </t>
  </si>
  <si>
    <t>06/07/2019 - 06/07/2020</t>
  </si>
  <si>
    <t>x</t>
  </si>
  <si>
    <t>presunto fraude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</si>
</sst>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b/>
      <u/>
      <sz val="11"/>
      <color theme="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9" fontId="0" fillId="0" borderId="0" xfId="2" applyFont="1"/>
    <xf numFmtId="0" fontId="5" fillId="2" borderId="8" xfId="0" applyFont="1" applyFill="1" applyBorder="1" applyAlignment="1">
      <alignment horizontal="justify" vertical="top"/>
    </xf>
    <xf numFmtId="42"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42"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42" fontId="6" fillId="7" borderId="1" xfId="1" applyFont="1" applyFill="1" applyBorder="1" applyAlignment="1">
      <alignment horizontal="center" vertical="top"/>
    </xf>
    <xf numFmtId="14" fontId="0" fillId="0" borderId="1" xfId="0" applyNumberFormat="1" applyBorder="1" applyAlignment="1">
      <alignment horizontal="justify" vertical="top" wrapText="1"/>
    </xf>
    <xf numFmtId="0" fontId="0" fillId="0" borderId="1" xfId="0" applyBorder="1" applyAlignment="1">
      <alignment horizontal="justify" vertical="top" wrapText="1"/>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0" fontId="0" fillId="0" borderId="1"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14" fontId="0" fillId="0" borderId="1" xfId="0" applyNumberFormat="1" applyBorder="1" applyAlignment="1">
      <alignment horizontal="justify" vertical="top"/>
    </xf>
    <xf numFmtId="0" fontId="2" fillId="0" borderId="1" xfId="0" applyFont="1" applyBorder="1" applyAlignment="1">
      <alignment horizontal="justify" vertical="top" wrapText="1"/>
    </xf>
    <xf numFmtId="14" fontId="0" fillId="0" borderId="2" xfId="0" applyNumberFormat="1" applyBorder="1" applyAlignment="1">
      <alignment horizontal="left" vertical="top"/>
    </xf>
    <xf numFmtId="0" fontId="0" fillId="0" borderId="3" xfId="0" applyBorder="1" applyAlignment="1">
      <alignment horizontal="left"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13" xfId="0" applyFont="1" applyBorder="1" applyAlignment="1">
      <alignment horizontal="left" vertical="top"/>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4" fillId="6" borderId="4" xfId="0" applyFont="1" applyFill="1" applyBorder="1" applyAlignment="1">
      <alignment horizontal="justify"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xf>
    <xf numFmtId="0" fontId="4" fillId="2" borderId="4" xfId="0" applyFont="1" applyFill="1" applyBorder="1" applyAlignment="1">
      <alignment horizontal="center" vertical="top"/>
    </xf>
    <xf numFmtId="0" fontId="0" fillId="0" borderId="1" xfId="0" applyBorder="1" applyAlignment="1">
      <alignment horizontal="center" vertical="top"/>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42" fontId="0" fillId="5" borderId="0" xfId="1" applyFont="1" applyFill="1" applyBorder="1" applyAlignment="1">
      <alignment horizontal="center" vertical="top"/>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0" fillId="5" borderId="1" xfId="1" applyFont="1" applyFill="1" applyBorder="1" applyAlignment="1">
      <alignment horizontal="justify" vertical="top"/>
    </xf>
    <xf numFmtId="0" fontId="0" fillId="0" borderId="1" xfId="0" applyBorder="1" applyAlignment="1">
      <alignment horizontal="center" vertical="top" wrapText="1"/>
    </xf>
    <xf numFmtId="0" fontId="0" fillId="0" borderId="2" xfId="0" applyBorder="1" applyAlignment="1">
      <alignment horizontal="left" vertical="top"/>
    </xf>
    <xf numFmtId="0" fontId="0" fillId="0" borderId="11" xfId="0" applyBorder="1" applyAlignment="1">
      <alignment horizontal="left" vertical="top"/>
    </xf>
    <xf numFmtId="9" fontId="0" fillId="0" borderId="2" xfId="0" applyNumberFormat="1" applyBorder="1" applyAlignment="1">
      <alignment horizontal="left"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Desktop\INFORME%20INICIAL%20AUTOS%202023.xlsx" TargetMode="External"/><Relationship Id="rId1" Type="http://schemas.openxmlformats.org/officeDocument/2006/relationships/externalLinkPath" Target="https://d.docs.live.net/afc4810c17523101/Escritorio/GHA/ALLIANZ/2024-00028%20-%20ARMONY%20Vs.%20ALLIANZ/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C30"/>
  <sheetViews>
    <sheetView zoomScale="87" zoomScaleNormal="87" workbookViewId="0">
      <selection activeCell="B12" sqref="B12:C14"/>
    </sheetView>
  </sheetViews>
  <sheetFormatPr baseColWidth="10" defaultColWidth="0" defaultRowHeight="15" x14ac:dyDescent="0.25"/>
  <cols>
    <col min="1" max="1" width="46.140625" style="7" bestFit="1" customWidth="1"/>
    <col min="2" max="2" width="63.85546875" style="7" customWidth="1"/>
    <col min="3" max="3" width="37.42578125" style="7" customWidth="1"/>
    <col min="4" max="4" width="11.42578125" style="2" hidden="1" customWidth="1"/>
    <col min="5" max="16384" width="11.42578125" style="2" hidden="1"/>
  </cols>
  <sheetData>
    <row r="1" spans="1:3" ht="18.75" x14ac:dyDescent="0.25">
      <c r="A1" s="39" t="s">
        <v>41</v>
      </c>
      <c r="B1" s="39"/>
      <c r="C1" s="39"/>
    </row>
    <row r="2" spans="1:3" x14ac:dyDescent="0.25">
      <c r="A2" s="5" t="s">
        <v>11</v>
      </c>
      <c r="B2" s="41" t="s">
        <v>135</v>
      </c>
      <c r="C2" s="42"/>
    </row>
    <row r="3" spans="1:3" x14ac:dyDescent="0.25">
      <c r="A3" s="5" t="s">
        <v>0</v>
      </c>
      <c r="B3" s="43" t="s">
        <v>136</v>
      </c>
      <c r="C3" s="44"/>
    </row>
    <row r="4" spans="1:3" x14ac:dyDescent="0.25">
      <c r="A4" s="5" t="s">
        <v>108</v>
      </c>
      <c r="B4" s="43" t="s">
        <v>137</v>
      </c>
      <c r="C4" s="44"/>
    </row>
    <row r="5" spans="1:3" ht="14.45" customHeight="1" x14ac:dyDescent="0.25">
      <c r="A5" s="5" t="s">
        <v>1</v>
      </c>
      <c r="B5" s="43" t="s">
        <v>138</v>
      </c>
      <c r="C5" s="44"/>
    </row>
    <row r="6" spans="1:3" x14ac:dyDescent="0.25">
      <c r="A6" s="5" t="s">
        <v>109</v>
      </c>
      <c r="B6" s="40" t="s">
        <v>110</v>
      </c>
      <c r="C6" s="40"/>
    </row>
    <row r="7" spans="1:3" x14ac:dyDescent="0.25">
      <c r="A7" s="5" t="s">
        <v>2</v>
      </c>
      <c r="B7" s="40" t="s">
        <v>139</v>
      </c>
      <c r="C7" s="40"/>
    </row>
    <row r="8" spans="1:3" x14ac:dyDescent="0.25">
      <c r="A8" s="5" t="s">
        <v>3</v>
      </c>
      <c r="B8" s="35">
        <v>43741</v>
      </c>
      <c r="C8" s="36"/>
    </row>
    <row r="9" spans="1:3" x14ac:dyDescent="0.25">
      <c r="A9" s="5" t="s">
        <v>4</v>
      </c>
      <c r="B9" s="36" t="s">
        <v>140</v>
      </c>
      <c r="C9" s="36"/>
    </row>
    <row r="10" spans="1:3" x14ac:dyDescent="0.25">
      <c r="A10" s="5" t="s">
        <v>5</v>
      </c>
      <c r="B10" s="36" t="s">
        <v>140</v>
      </c>
      <c r="C10" s="36"/>
    </row>
    <row r="11" spans="1:3" ht="23.25" customHeight="1" x14ac:dyDescent="0.25">
      <c r="A11" s="5" t="s">
        <v>27</v>
      </c>
      <c r="B11" s="37" t="s">
        <v>142</v>
      </c>
      <c r="C11" s="38"/>
    </row>
    <row r="12" spans="1:3" x14ac:dyDescent="0.25">
      <c r="A12" s="46" t="s">
        <v>119</v>
      </c>
      <c r="B12" s="36" t="s">
        <v>151</v>
      </c>
      <c r="C12" s="40"/>
    </row>
    <row r="13" spans="1:3" ht="30" customHeight="1" x14ac:dyDescent="0.25">
      <c r="A13" s="46"/>
      <c r="B13" s="40"/>
      <c r="C13" s="40"/>
    </row>
    <row r="14" spans="1:3" ht="73.5" customHeight="1" x14ac:dyDescent="0.25">
      <c r="A14" s="46"/>
      <c r="B14" s="40"/>
      <c r="C14" s="40"/>
    </row>
    <row r="15" spans="1:3" ht="30" x14ac:dyDescent="0.25">
      <c r="A15" s="5" t="s">
        <v>46</v>
      </c>
      <c r="B15" s="49">
        <f>SUM(C17,C18,C20,C21,C23:C24)</f>
        <v>170548641</v>
      </c>
      <c r="C15" s="50"/>
    </row>
    <row r="16" spans="1:3" ht="14.45" customHeight="1" x14ac:dyDescent="0.25">
      <c r="A16" s="54" t="s">
        <v>47</v>
      </c>
      <c r="B16" s="51" t="s">
        <v>48</v>
      </c>
      <c r="C16" s="51"/>
    </row>
    <row r="17" spans="1:3" ht="14.45" customHeight="1" x14ac:dyDescent="0.25">
      <c r="A17" s="55"/>
      <c r="B17" s="11" t="s">
        <v>146</v>
      </c>
      <c r="C17" s="6"/>
    </row>
    <row r="18" spans="1:3" ht="14.45" customHeight="1" x14ac:dyDescent="0.25">
      <c r="A18" s="55"/>
      <c r="B18" s="11" t="s">
        <v>147</v>
      </c>
      <c r="C18" s="6"/>
    </row>
    <row r="19" spans="1:3" ht="14.45" customHeight="1" x14ac:dyDescent="0.25">
      <c r="A19" s="55"/>
      <c r="B19" s="52" t="s">
        <v>51</v>
      </c>
      <c r="C19" s="53"/>
    </row>
    <row r="20" spans="1:3" ht="14.45" customHeight="1" x14ac:dyDescent="0.25">
      <c r="A20" s="55"/>
      <c r="B20" s="11" t="s">
        <v>144</v>
      </c>
      <c r="C20" s="6"/>
    </row>
    <row r="21" spans="1:3" ht="14.45" customHeight="1" x14ac:dyDescent="0.25">
      <c r="A21" s="55"/>
      <c r="B21" s="11" t="s">
        <v>145</v>
      </c>
      <c r="C21" s="6"/>
    </row>
    <row r="22" spans="1:3" ht="14.45" customHeight="1" x14ac:dyDescent="0.25">
      <c r="A22" s="55"/>
      <c r="B22" s="52" t="s">
        <v>143</v>
      </c>
      <c r="C22" s="53"/>
    </row>
    <row r="23" spans="1:3" ht="14.45" customHeight="1" x14ac:dyDescent="0.25">
      <c r="A23" s="55"/>
      <c r="B23" s="11" t="s">
        <v>141</v>
      </c>
      <c r="C23" s="34">
        <v>75484856</v>
      </c>
    </row>
    <row r="24" spans="1:3" ht="14.45" customHeight="1" x14ac:dyDescent="0.25">
      <c r="A24" s="56"/>
      <c r="B24" s="11" t="s">
        <v>148</v>
      </c>
      <c r="C24" s="34">
        <v>95063785</v>
      </c>
    </row>
    <row r="25" spans="1:3" x14ac:dyDescent="0.25">
      <c r="A25" s="5" t="s">
        <v>6</v>
      </c>
      <c r="B25" s="40" t="s">
        <v>138</v>
      </c>
      <c r="C25" s="40"/>
    </row>
    <row r="26" spans="1:3" x14ac:dyDescent="0.25">
      <c r="A26" s="5" t="s">
        <v>7</v>
      </c>
      <c r="B26" s="40" t="s">
        <v>150</v>
      </c>
      <c r="C26" s="40"/>
    </row>
    <row r="27" spans="1:3" x14ac:dyDescent="0.25">
      <c r="A27" s="5" t="s">
        <v>8</v>
      </c>
      <c r="B27" s="40" t="s">
        <v>149</v>
      </c>
      <c r="C27" s="40"/>
    </row>
    <row r="28" spans="1:3" x14ac:dyDescent="0.25">
      <c r="A28" s="5" t="s">
        <v>42</v>
      </c>
      <c r="B28" s="47">
        <v>45443</v>
      </c>
      <c r="C28" s="48"/>
    </row>
    <row r="29" spans="1:3" x14ac:dyDescent="0.25">
      <c r="A29" s="5" t="s">
        <v>9</v>
      </c>
      <c r="B29" s="45">
        <v>45436</v>
      </c>
      <c r="C29" s="45"/>
    </row>
    <row r="30" spans="1:3" x14ac:dyDescent="0.25">
      <c r="A30" s="5" t="s">
        <v>10</v>
      </c>
      <c r="B30" s="45">
        <v>45454</v>
      </c>
      <c r="C30" s="40"/>
    </row>
  </sheetData>
  <mergeCells count="24">
    <mergeCell ref="B29:C29"/>
    <mergeCell ref="B30:C30"/>
    <mergeCell ref="A12:A14"/>
    <mergeCell ref="B12:C14"/>
    <mergeCell ref="B25:C25"/>
    <mergeCell ref="B26:C26"/>
    <mergeCell ref="B27:C27"/>
    <mergeCell ref="B28:C28"/>
    <mergeCell ref="B15:C15"/>
    <mergeCell ref="B16:C16"/>
    <mergeCell ref="B19:C19"/>
    <mergeCell ref="B22:C22"/>
    <mergeCell ref="A16:A24"/>
    <mergeCell ref="B8:C8"/>
    <mergeCell ref="B9:C9"/>
    <mergeCell ref="B10:C10"/>
    <mergeCell ref="B11:C11"/>
    <mergeCell ref="A1:C1"/>
    <mergeCell ref="B7:C7"/>
    <mergeCell ref="B2:C2"/>
    <mergeCell ref="B3:C3"/>
    <mergeCell ref="B4:C4"/>
    <mergeCell ref="B5:C5"/>
    <mergeCell ref="B6:C6"/>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3"/>
  <sheetViews>
    <sheetView tabSelected="1" zoomScale="70" zoomScaleNormal="70" workbookViewId="0">
      <selection activeCell="B24" sqref="B24:C24"/>
    </sheetView>
  </sheetViews>
  <sheetFormatPr baseColWidth="10" defaultColWidth="0" defaultRowHeight="15" x14ac:dyDescent="0.25"/>
  <cols>
    <col min="1" max="1" width="44.42578125" customWidth="1"/>
    <col min="2" max="2" width="25.85546875" customWidth="1"/>
    <col min="3" max="3" width="100.7109375" customWidth="1"/>
    <col min="4" max="16384" width="11.42578125" hidden="1"/>
  </cols>
  <sheetData>
    <row r="1" spans="1:3" ht="18.75" x14ac:dyDescent="0.25">
      <c r="A1" s="57" t="s">
        <v>40</v>
      </c>
      <c r="B1" s="57"/>
      <c r="C1" s="57"/>
    </row>
    <row r="2" spans="1:3" x14ac:dyDescent="0.25">
      <c r="A2" s="13" t="s">
        <v>25</v>
      </c>
      <c r="B2" s="58" t="s">
        <v>152</v>
      </c>
      <c r="C2" s="59"/>
    </row>
    <row r="3" spans="1:3" x14ac:dyDescent="0.25">
      <c r="A3" s="5" t="s">
        <v>11</v>
      </c>
      <c r="B3" s="40" t="str">
        <f>'GENERALES NOTA 322'!B2:C2</f>
        <v>110014003049-2024-00028-00</v>
      </c>
      <c r="C3" s="40"/>
    </row>
    <row r="4" spans="1:3" x14ac:dyDescent="0.25">
      <c r="A4" s="5" t="s">
        <v>0</v>
      </c>
      <c r="B4" s="40" t="str">
        <f>'GENERALES NOTA 322'!B3:C3</f>
        <v>JUZGADO 49 CIVIL MUNICIPAL DE BOGOTÁ D.C.</v>
      </c>
      <c r="C4" s="40"/>
    </row>
    <row r="5" spans="1:3" x14ac:dyDescent="0.25">
      <c r="A5" s="5" t="s">
        <v>108</v>
      </c>
      <c r="B5" s="40" t="str">
        <f>'GENERALES NOTA 322'!B4:C4</f>
        <v>ALLIANZ SEGUROS S.A.</v>
      </c>
      <c r="C5" s="40"/>
    </row>
    <row r="6" spans="1:3" x14ac:dyDescent="0.25">
      <c r="A6" s="5" t="s">
        <v>1</v>
      </c>
      <c r="B6" s="40" t="str">
        <f>'GENERALES NOTA 322'!B5:C5</f>
        <v>ARMONY CLÍNICA DE ESPECIALISTAS Y CIRUGÍA S.A.S.</v>
      </c>
      <c r="C6" s="40"/>
    </row>
    <row r="7" spans="1:3" x14ac:dyDescent="0.25">
      <c r="A7" s="5" t="s">
        <v>109</v>
      </c>
      <c r="B7" s="40" t="str">
        <f>'GENERALES NOTA 322'!B6:C6</f>
        <v>DEMANDA DIRECTA</v>
      </c>
      <c r="C7" s="40"/>
    </row>
    <row r="8" spans="1:3" x14ac:dyDescent="0.25">
      <c r="A8" s="13" t="s">
        <v>26</v>
      </c>
      <c r="B8" s="40">
        <v>22481349</v>
      </c>
      <c r="C8" s="40"/>
    </row>
    <row r="9" spans="1:3" x14ac:dyDescent="0.25">
      <c r="A9" s="13" t="s">
        <v>27</v>
      </c>
      <c r="B9" s="40" t="s">
        <v>153</v>
      </c>
      <c r="C9" s="40"/>
    </row>
    <row r="10" spans="1:3" x14ac:dyDescent="0.25">
      <c r="A10" s="13" t="s">
        <v>77</v>
      </c>
      <c r="B10" s="92">
        <v>622256000</v>
      </c>
      <c r="C10" s="93"/>
    </row>
    <row r="11" spans="1:3" x14ac:dyDescent="0.25">
      <c r="A11" s="13" t="s">
        <v>115</v>
      </c>
      <c r="B11" s="94">
        <v>0.1</v>
      </c>
      <c r="C11" s="48"/>
    </row>
    <row r="12" spans="1:3" x14ac:dyDescent="0.25">
      <c r="A12" s="13" t="s">
        <v>60</v>
      </c>
      <c r="B12" s="43" t="s">
        <v>68</v>
      </c>
      <c r="C12" s="44"/>
    </row>
    <row r="13" spans="1:3" x14ac:dyDescent="0.25">
      <c r="A13" s="13" t="s">
        <v>28</v>
      </c>
      <c r="B13" s="40" t="s">
        <v>154</v>
      </c>
      <c r="C13" s="40"/>
    </row>
    <row r="14" spans="1:3" x14ac:dyDescent="0.25">
      <c r="A14" s="13" t="s">
        <v>29</v>
      </c>
      <c r="B14" s="40" t="s">
        <v>32</v>
      </c>
      <c r="C14" s="40"/>
    </row>
    <row r="15" spans="1:3" x14ac:dyDescent="0.25">
      <c r="A15" s="13" t="s">
        <v>30</v>
      </c>
      <c r="B15" s="40" t="s">
        <v>32</v>
      </c>
      <c r="C15" s="40"/>
    </row>
    <row r="16" spans="1:3" x14ac:dyDescent="0.25">
      <c r="A16" s="60" t="s">
        <v>31</v>
      </c>
      <c r="B16" s="40" t="s">
        <v>74</v>
      </c>
      <c r="C16" s="40"/>
    </row>
    <row r="17" spans="1:3" x14ac:dyDescent="0.25">
      <c r="A17" s="61"/>
      <c r="B17" s="9" t="s">
        <v>39</v>
      </c>
      <c r="C17" s="10" t="s">
        <v>15</v>
      </c>
    </row>
    <row r="18" spans="1:3" x14ac:dyDescent="0.25">
      <c r="A18" s="61"/>
      <c r="B18" s="11"/>
      <c r="C18" s="11"/>
    </row>
    <row r="19" spans="1:3" x14ac:dyDescent="0.25">
      <c r="A19" s="61"/>
      <c r="B19" s="11"/>
      <c r="C19" s="11"/>
    </row>
    <row r="20" spans="1:3" x14ac:dyDescent="0.25">
      <c r="A20" s="61"/>
      <c r="B20" s="11"/>
      <c r="C20" s="11"/>
    </row>
    <row r="21" spans="1:3" x14ac:dyDescent="0.25">
      <c r="A21" s="13" t="s">
        <v>24</v>
      </c>
      <c r="B21" s="40" t="s">
        <v>32</v>
      </c>
      <c r="C21" s="40"/>
    </row>
    <row r="22" spans="1:3" x14ac:dyDescent="0.25">
      <c r="A22" s="13" t="s">
        <v>61</v>
      </c>
      <c r="B22" s="43" t="s">
        <v>63</v>
      </c>
      <c r="C22" s="44"/>
    </row>
    <row r="23" spans="1:3" x14ac:dyDescent="0.25">
      <c r="A23" s="13" t="s">
        <v>16</v>
      </c>
      <c r="B23" s="40" t="s">
        <v>19</v>
      </c>
      <c r="C23" s="40"/>
    </row>
    <row r="24" spans="1:3" x14ac:dyDescent="0.25">
      <c r="A24" s="13" t="s">
        <v>75</v>
      </c>
      <c r="B24" s="40"/>
      <c r="C24" s="40"/>
    </row>
    <row r="25" spans="1:3" x14ac:dyDescent="0.25">
      <c r="A25" s="13" t="s">
        <v>38</v>
      </c>
      <c r="B25" s="40"/>
      <c r="C25" s="40"/>
    </row>
    <row r="26" spans="1:3" x14ac:dyDescent="0.25">
      <c r="A26" s="12" t="s">
        <v>76</v>
      </c>
      <c r="B26" s="40"/>
      <c r="C26" s="40"/>
    </row>
    <row r="27" spans="1:3" x14ac:dyDescent="0.25">
      <c r="A27" s="62" t="s">
        <v>64</v>
      </c>
      <c r="B27" s="62"/>
      <c r="C27" s="62"/>
    </row>
    <row r="28" spans="1:3" ht="14.45" customHeight="1" x14ac:dyDescent="0.25">
      <c r="A28" s="63" t="s">
        <v>37</v>
      </c>
      <c r="B28" s="64"/>
      <c r="C28" s="30" t="s">
        <v>155</v>
      </c>
    </row>
    <row r="29" spans="1:3" ht="14.45" customHeight="1" x14ac:dyDescent="0.25">
      <c r="A29" s="65" t="s">
        <v>36</v>
      </c>
      <c r="B29" s="66"/>
      <c r="C29" s="30" t="s">
        <v>155</v>
      </c>
    </row>
    <row r="30" spans="1:3" ht="14.45" customHeight="1" x14ac:dyDescent="0.25">
      <c r="A30" s="65" t="s">
        <v>35</v>
      </c>
      <c r="B30" s="66"/>
      <c r="C30" s="31" t="s">
        <v>155</v>
      </c>
    </row>
    <row r="31" spans="1:3" ht="14.45" customHeight="1" x14ac:dyDescent="0.25">
      <c r="A31" s="65" t="s">
        <v>13</v>
      </c>
      <c r="B31" s="66"/>
      <c r="C31" s="30" t="s">
        <v>155</v>
      </c>
    </row>
    <row r="32" spans="1:3" x14ac:dyDescent="0.25">
      <c r="A32" s="65" t="s">
        <v>14</v>
      </c>
      <c r="B32" s="66"/>
      <c r="C32" s="30"/>
    </row>
    <row r="33" spans="1:3" ht="14.45" customHeight="1" x14ac:dyDescent="0.25">
      <c r="A33" s="65" t="s">
        <v>34</v>
      </c>
      <c r="B33" s="66"/>
      <c r="C33" s="30"/>
    </row>
    <row r="34" spans="1:3" ht="14.45" customHeight="1" x14ac:dyDescent="0.25">
      <c r="A34" s="65" t="s">
        <v>94</v>
      </c>
      <c r="B34" s="66"/>
      <c r="C34" s="32"/>
    </row>
    <row r="35" spans="1:3" x14ac:dyDescent="0.25">
      <c r="A35" s="63" t="s">
        <v>106</v>
      </c>
      <c r="B35" s="64"/>
      <c r="C35" s="33" t="s">
        <v>156</v>
      </c>
    </row>
    <row r="36" spans="1:3" x14ac:dyDescent="0.25">
      <c r="A36" s="68" t="s">
        <v>88</v>
      </c>
      <c r="B36" s="68"/>
      <c r="C36" s="68"/>
    </row>
    <row r="37" spans="1:3" x14ac:dyDescent="0.25">
      <c r="A37" s="67" t="s">
        <v>89</v>
      </c>
      <c r="B37" s="67"/>
      <c r="C37" s="11"/>
    </row>
    <row r="38" spans="1:3" x14ac:dyDescent="0.25">
      <c r="A38" s="67" t="s">
        <v>90</v>
      </c>
      <c r="B38" s="67"/>
      <c r="C38" s="11"/>
    </row>
    <row r="39" spans="1:3" x14ac:dyDescent="0.25">
      <c r="A39" s="67" t="s">
        <v>91</v>
      </c>
      <c r="B39" s="67"/>
      <c r="C39" s="11"/>
    </row>
    <row r="40" spans="1:3" x14ac:dyDescent="0.25">
      <c r="A40" s="67" t="s">
        <v>92</v>
      </c>
      <c r="B40" s="67"/>
      <c r="C40" s="11"/>
    </row>
    <row r="41" spans="1:3" x14ac:dyDescent="0.25">
      <c r="A41" s="67" t="s">
        <v>93</v>
      </c>
      <c r="B41" s="67"/>
      <c r="C41" s="11"/>
    </row>
    <row r="42" spans="1:3" x14ac:dyDescent="0.25">
      <c r="A42" s="67" t="s">
        <v>95</v>
      </c>
      <c r="B42" s="67"/>
      <c r="C42" s="11"/>
    </row>
    <row r="43" spans="1:3" x14ac:dyDescent="0.25">
      <c r="A43" s="67" t="s">
        <v>96</v>
      </c>
      <c r="B43" s="67"/>
      <c r="C43" s="11"/>
    </row>
    <row r="44" spans="1:3" x14ac:dyDescent="0.25">
      <c r="A44" s="67" t="s">
        <v>97</v>
      </c>
      <c r="B44" s="67"/>
      <c r="C44" s="11"/>
    </row>
    <row r="45" spans="1:3" x14ac:dyDescent="0.25">
      <c r="A45" s="67" t="s">
        <v>98</v>
      </c>
      <c r="B45" s="67"/>
      <c r="C45" s="11"/>
    </row>
    <row r="46" spans="1:3" x14ac:dyDescent="0.25">
      <c r="A46" s="67" t="s">
        <v>99</v>
      </c>
      <c r="B46" s="67"/>
      <c r="C46" s="11"/>
    </row>
    <row r="47" spans="1:3" x14ac:dyDescent="0.25">
      <c r="A47" s="67" t="s">
        <v>100</v>
      </c>
      <c r="B47" s="67"/>
      <c r="C47" s="11"/>
    </row>
    <row r="48" spans="1:3" x14ac:dyDescent="0.25">
      <c r="A48" s="67" t="s">
        <v>101</v>
      </c>
      <c r="B48" s="67"/>
      <c r="C48" s="11"/>
    </row>
    <row r="49" spans="1:3" x14ac:dyDescent="0.25">
      <c r="A49" s="67" t="s">
        <v>102</v>
      </c>
      <c r="B49" s="67"/>
      <c r="C49" s="11"/>
    </row>
    <row r="50" spans="1:3" x14ac:dyDescent="0.25">
      <c r="A50" s="67" t="s">
        <v>103</v>
      </c>
      <c r="B50" s="67"/>
      <c r="C50" s="11"/>
    </row>
    <row r="51" spans="1:3" x14ac:dyDescent="0.25">
      <c r="A51" s="67" t="s">
        <v>104</v>
      </c>
      <c r="B51" s="67"/>
      <c r="C51" s="11"/>
    </row>
    <row r="52" spans="1:3" x14ac:dyDescent="0.25">
      <c r="A52" s="67" t="s">
        <v>105</v>
      </c>
      <c r="B52" s="67"/>
      <c r="C52" s="11"/>
    </row>
    <row r="53" spans="1:3" x14ac:dyDescent="0.25">
      <c r="A53" s="69"/>
      <c r="B53" s="69"/>
      <c r="C53" s="11"/>
    </row>
  </sheetData>
  <mergeCells count="50">
    <mergeCell ref="A48:B48"/>
    <mergeCell ref="A42:B42"/>
    <mergeCell ref="A43:B43"/>
    <mergeCell ref="A44:B44"/>
    <mergeCell ref="A45:B45"/>
    <mergeCell ref="A46:B46"/>
    <mergeCell ref="A47:B47"/>
    <mergeCell ref="A49:B49"/>
    <mergeCell ref="A50:B50"/>
    <mergeCell ref="A51:B51"/>
    <mergeCell ref="A52:B52"/>
    <mergeCell ref="A53:B53"/>
    <mergeCell ref="A28:B28"/>
    <mergeCell ref="A29:B29"/>
    <mergeCell ref="A41:B41"/>
    <mergeCell ref="A36:C36"/>
    <mergeCell ref="A37:B37"/>
    <mergeCell ref="A38:B38"/>
    <mergeCell ref="A39:B39"/>
    <mergeCell ref="A40:B40"/>
    <mergeCell ref="A30:B30"/>
    <mergeCell ref="A31:B31"/>
    <mergeCell ref="A32:B32"/>
    <mergeCell ref="A33:B33"/>
    <mergeCell ref="A34:B34"/>
    <mergeCell ref="A35:B35"/>
    <mergeCell ref="B23:C23"/>
    <mergeCell ref="B24:C24"/>
    <mergeCell ref="B25:C25"/>
    <mergeCell ref="B26:C26"/>
    <mergeCell ref="A27:C27"/>
    <mergeCell ref="B15:C15"/>
    <mergeCell ref="A16:A20"/>
    <mergeCell ref="B16:C16"/>
    <mergeCell ref="B21:C21"/>
    <mergeCell ref="B22:C22"/>
    <mergeCell ref="B14:C14"/>
    <mergeCell ref="A1:C1"/>
    <mergeCell ref="B8:C8"/>
    <mergeCell ref="B9:C9"/>
    <mergeCell ref="B12:C12"/>
    <mergeCell ref="B13:C13"/>
    <mergeCell ref="B2:C2"/>
    <mergeCell ref="B3:C3"/>
    <mergeCell ref="B4:C4"/>
    <mergeCell ref="B5:C5"/>
    <mergeCell ref="B6:C6"/>
    <mergeCell ref="B7:C7"/>
    <mergeCell ref="B10:C10"/>
    <mergeCell ref="B11:C11"/>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84CBE47-A993-4FFE-AC42-1803773AC45E}">
          <x14:formula1>
            <xm:f>Hoja2!$D$2:$D$3</xm:f>
          </x14:formula1>
          <xm:sqref>B22:C22</xm:sqref>
        </x14:dataValidation>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I37"/>
  <sheetViews>
    <sheetView topLeftCell="A6" zoomScaleNormal="100" workbookViewId="0">
      <selection activeCell="C27" sqref="C27"/>
    </sheetView>
  </sheetViews>
  <sheetFormatPr baseColWidth="10" defaultColWidth="0" defaultRowHeight="15" x14ac:dyDescent="0.25"/>
  <cols>
    <col min="1" max="1" width="52.140625" customWidth="1"/>
    <col min="2" max="2" width="35.42578125" customWidth="1"/>
    <col min="3" max="3" width="96" customWidth="1"/>
    <col min="4" max="8" width="11.42578125" hidden="1" customWidth="1"/>
    <col min="9" max="9" width="12" hidden="1" customWidth="1"/>
    <col min="10" max="16384" width="11.42578125" hidden="1"/>
  </cols>
  <sheetData>
    <row r="1" spans="1:6" ht="18.75" x14ac:dyDescent="0.25">
      <c r="A1" s="57" t="s">
        <v>43</v>
      </c>
      <c r="B1" s="57"/>
      <c r="C1" s="57"/>
    </row>
    <row r="2" spans="1:6" x14ac:dyDescent="0.25">
      <c r="A2" s="19" t="s">
        <v>25</v>
      </c>
      <c r="B2" s="86" t="str">
        <f>'[2]AUTOS NOTA 321'!B2:C2</f>
        <v xml:space="preserve">SINIESTRO   LEGIS </v>
      </c>
      <c r="C2" s="87"/>
    </row>
    <row r="3" spans="1:6" x14ac:dyDescent="0.25">
      <c r="A3" s="20" t="s">
        <v>11</v>
      </c>
      <c r="B3" s="88" t="str">
        <f>'GENERALES NOTA 322'!B2:C2</f>
        <v>110014003049-2024-00028-00</v>
      </c>
      <c r="C3" s="88"/>
    </row>
    <row r="4" spans="1:6" x14ac:dyDescent="0.25">
      <c r="A4" s="20" t="s">
        <v>0</v>
      </c>
      <c r="B4" s="88" t="str">
        <f>'GENERALES NOTA 322'!B3:C3</f>
        <v>JUZGADO 49 CIVIL MUNICIPAL DE BOGOTÁ D.C.</v>
      </c>
      <c r="C4" s="88"/>
    </row>
    <row r="5" spans="1:6" x14ac:dyDescent="0.25">
      <c r="A5" s="20" t="s">
        <v>108</v>
      </c>
      <c r="B5" s="88" t="str">
        <f>'GENERALES NOTA 322'!B4:C4</f>
        <v>ALLIANZ SEGUROS S.A.</v>
      </c>
      <c r="C5" s="88"/>
    </row>
    <row r="6" spans="1:6" ht="14.45" customHeight="1" x14ac:dyDescent="0.25">
      <c r="A6" s="20" t="s">
        <v>1</v>
      </c>
      <c r="B6" s="88" t="str">
        <f>'GENERALES NOTA 322'!B5:C5</f>
        <v>ARMONY CLÍNICA DE ESPECIALISTAS Y CIRUGÍA S.A.S.</v>
      </c>
      <c r="C6" s="88"/>
    </row>
    <row r="7" spans="1:6" x14ac:dyDescent="0.25">
      <c r="A7" s="20" t="s">
        <v>109</v>
      </c>
      <c r="B7" s="88" t="str">
        <f>'GENERALES NOTA 322'!B6:C6</f>
        <v>DEMANDA DIRECTA</v>
      </c>
      <c r="C7" s="88"/>
    </row>
    <row r="8" spans="1:6" ht="30" x14ac:dyDescent="0.25">
      <c r="A8" s="20" t="s">
        <v>46</v>
      </c>
      <c r="B8" s="82">
        <f>'GENERALES NOTA 322'!B15:C15</f>
        <v>170548641</v>
      </c>
      <c r="C8" s="83"/>
    </row>
    <row r="9" spans="1:6" x14ac:dyDescent="0.25">
      <c r="A9" s="89" t="s">
        <v>47</v>
      </c>
      <c r="B9" s="73" t="s">
        <v>48</v>
      </c>
      <c r="C9" s="74"/>
    </row>
    <row r="10" spans="1:6" x14ac:dyDescent="0.25">
      <c r="A10" s="89"/>
      <c r="B10" s="21" t="s">
        <v>49</v>
      </c>
      <c r="C10" s="18">
        <f>'GENERALES NOTA 322'!C17</f>
        <v>0</v>
      </c>
    </row>
    <row r="11" spans="1:6" x14ac:dyDescent="0.25">
      <c r="A11" s="89"/>
      <c r="B11" s="21" t="s">
        <v>50</v>
      </c>
      <c r="C11" s="18">
        <f>'GENERALES NOTA 322'!C18</f>
        <v>0</v>
      </c>
    </row>
    <row r="12" spans="1:6" x14ac:dyDescent="0.25">
      <c r="A12" s="89"/>
      <c r="B12" s="73"/>
      <c r="C12" s="74"/>
    </row>
    <row r="13" spans="1:6" x14ac:dyDescent="0.25">
      <c r="A13" s="89"/>
      <c r="B13" s="21" t="s">
        <v>111</v>
      </c>
      <c r="C13" s="23"/>
    </row>
    <row r="14" spans="1:6" x14ac:dyDescent="0.25">
      <c r="A14" s="89"/>
      <c r="B14" s="21" t="s">
        <v>112</v>
      </c>
      <c r="C14" s="23"/>
      <c r="E14" t="s">
        <v>59</v>
      </c>
      <c r="F14" s="16">
        <v>0.7</v>
      </c>
    </row>
    <row r="15" spans="1:6" x14ac:dyDescent="0.25">
      <c r="A15" s="22" t="s">
        <v>44</v>
      </c>
      <c r="B15" s="86" t="s">
        <v>127</v>
      </c>
      <c r="C15" s="87"/>
    </row>
    <row r="16" spans="1:6" ht="15" customHeight="1" x14ac:dyDescent="0.25">
      <c r="A16" s="20" t="s">
        <v>45</v>
      </c>
      <c r="B16" s="84"/>
      <c r="C16" s="85"/>
    </row>
    <row r="17" spans="1:3" ht="28.5" customHeight="1" x14ac:dyDescent="0.25">
      <c r="A17" s="14" t="s">
        <v>52</v>
      </c>
      <c r="B17" s="75">
        <f>((C19+C20+C22+C23)-C26)*C25*C27</f>
        <v>100000000</v>
      </c>
      <c r="C17" s="75"/>
    </row>
    <row r="18" spans="1:3" x14ac:dyDescent="0.25">
      <c r="A18" s="22" t="s">
        <v>53</v>
      </c>
      <c r="B18" s="76" t="s">
        <v>48</v>
      </c>
      <c r="C18" s="77"/>
    </row>
    <row r="19" spans="1:3" x14ac:dyDescent="0.25">
      <c r="A19" s="71"/>
      <c r="B19" s="21" t="s">
        <v>49</v>
      </c>
      <c r="C19" s="18">
        <v>100000000</v>
      </c>
    </row>
    <row r="20" spans="1:3" x14ac:dyDescent="0.25">
      <c r="A20" s="72"/>
      <c r="B20" s="21" t="s">
        <v>50</v>
      </c>
      <c r="C20" s="18">
        <v>0</v>
      </c>
    </row>
    <row r="21" spans="1:3" x14ac:dyDescent="0.25">
      <c r="A21" s="72"/>
      <c r="B21" s="73" t="s">
        <v>51</v>
      </c>
      <c r="C21" s="74"/>
    </row>
    <row r="22" spans="1:3" x14ac:dyDescent="0.25">
      <c r="A22" s="72"/>
      <c r="B22" s="21" t="s">
        <v>111</v>
      </c>
      <c r="C22" s="18">
        <v>0</v>
      </c>
    </row>
    <row r="23" spans="1:3" ht="45" x14ac:dyDescent="0.25">
      <c r="A23" s="72"/>
      <c r="B23" s="21" t="s">
        <v>113</v>
      </c>
      <c r="C23" s="18">
        <v>0</v>
      </c>
    </row>
    <row r="24" spans="1:3" x14ac:dyDescent="0.25">
      <c r="A24" s="72"/>
      <c r="B24" s="73" t="s">
        <v>114</v>
      </c>
      <c r="C24" s="74"/>
    </row>
    <row r="25" spans="1:3" x14ac:dyDescent="0.25">
      <c r="A25" s="24"/>
      <c r="B25" s="21" t="s">
        <v>126</v>
      </c>
      <c r="C25" s="25">
        <v>1</v>
      </c>
    </row>
    <row r="26" spans="1:3" x14ac:dyDescent="0.25">
      <c r="A26" s="26"/>
      <c r="B26" s="21" t="s">
        <v>115</v>
      </c>
      <c r="C26" s="27">
        <v>0</v>
      </c>
    </row>
    <row r="27" spans="1:3" x14ac:dyDescent="0.25">
      <c r="A27" s="26"/>
      <c r="B27" s="21" t="s">
        <v>134</v>
      </c>
      <c r="C27" s="25">
        <v>1</v>
      </c>
    </row>
    <row r="28" spans="1:3" x14ac:dyDescent="0.25">
      <c r="A28" s="17" t="s">
        <v>107</v>
      </c>
      <c r="B28" s="75">
        <f>IFERROR(B17*(VLOOKUP(B15,Hoja2!$G$1:$H$6,2,0)),16666)</f>
        <v>70000000</v>
      </c>
      <c r="C28" s="75"/>
    </row>
    <row r="29" spans="1:3" ht="30" x14ac:dyDescent="0.25">
      <c r="A29" s="20" t="s">
        <v>54</v>
      </c>
      <c r="B29" s="78"/>
      <c r="C29" s="79"/>
    </row>
    <row r="30" spans="1:3" ht="30" x14ac:dyDescent="0.25">
      <c r="A30" s="20" t="s">
        <v>55</v>
      </c>
      <c r="B30" s="80"/>
      <c r="C30" s="81"/>
    </row>
    <row r="31" spans="1:3" ht="18.75" x14ac:dyDescent="0.25">
      <c r="A31" s="28" t="s">
        <v>116</v>
      </c>
      <c r="B31" s="28"/>
      <c r="C31" s="28"/>
    </row>
    <row r="32" spans="1:3" x14ac:dyDescent="0.25">
      <c r="A32" s="29" t="s">
        <v>117</v>
      </c>
      <c r="B32" s="70"/>
      <c r="C32" s="70"/>
    </row>
    <row r="33" spans="1:3" x14ac:dyDescent="0.25">
      <c r="A33" s="29" t="s">
        <v>118</v>
      </c>
      <c r="B33" s="70"/>
      <c r="C33" s="70"/>
    </row>
    <row r="34" spans="1:3" x14ac:dyDescent="0.25">
      <c r="A34" s="26"/>
      <c r="B34" s="26"/>
      <c r="C34" s="26"/>
    </row>
    <row r="35" spans="1:3" x14ac:dyDescent="0.25">
      <c r="A35" s="26"/>
      <c r="B35" s="26"/>
      <c r="C35" s="26"/>
    </row>
    <row r="36" spans="1:3" x14ac:dyDescent="0.25">
      <c r="A36" s="26"/>
      <c r="B36" s="26"/>
      <c r="C36" s="26"/>
    </row>
    <row r="37" spans="1:3" x14ac:dyDescent="0.25">
      <c r="A37" s="26"/>
      <c r="B37" s="26"/>
      <c r="C37" s="26"/>
    </row>
  </sheetData>
  <sheetProtection algorithmName="SHA-512" hashValue="6l9IXqHrhOwJ/Zx4D+vCvNmVr1k0m466RRLs/eqVNqxPTluaPayV9kCMuxDr+A22fjvHQ4H1WbWWk40DhRtgrw==" saltValue="K5/QlZhpAIZmPJc5HUkMwA==" spinCount="100000" sheet="1" selectLockedCells="1"/>
  <mergeCells count="23">
    <mergeCell ref="A1:C1"/>
    <mergeCell ref="B8:C8"/>
    <mergeCell ref="B16:C16"/>
    <mergeCell ref="B15:C15"/>
    <mergeCell ref="B2:C2"/>
    <mergeCell ref="B3:C3"/>
    <mergeCell ref="B4:C4"/>
    <mergeCell ref="B5:C5"/>
    <mergeCell ref="B6:C6"/>
    <mergeCell ref="B7:C7"/>
    <mergeCell ref="A9:A14"/>
    <mergeCell ref="B9:C9"/>
    <mergeCell ref="B12:C12"/>
    <mergeCell ref="B18:C18"/>
    <mergeCell ref="B17:C17"/>
    <mergeCell ref="B29:C29"/>
    <mergeCell ref="B30:C30"/>
    <mergeCell ref="B32:C32"/>
    <mergeCell ref="B33:C33"/>
    <mergeCell ref="A19:A24"/>
    <mergeCell ref="B21:C21"/>
    <mergeCell ref="B24:C24"/>
    <mergeCell ref="B28:C28"/>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BAC47F9-0AC9-4E89-86B6-5623307586E9}">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6"/>
  <sheetViews>
    <sheetView zoomScale="85" zoomScaleNormal="85" workbookViewId="0">
      <selection activeCell="C31" sqref="C31"/>
    </sheetView>
  </sheetViews>
  <sheetFormatPr baseColWidth="10" defaultColWidth="0" defaultRowHeight="15" x14ac:dyDescent="0.25"/>
  <cols>
    <col min="1" max="1" width="30.42578125" customWidth="1"/>
    <col min="2" max="3" width="69.28515625" customWidth="1"/>
    <col min="4" max="16384" width="10.85546875" hidden="1"/>
  </cols>
  <sheetData>
    <row r="1" spans="1:3" ht="18.75" x14ac:dyDescent="0.25">
      <c r="A1" s="57" t="s">
        <v>56</v>
      </c>
      <c r="B1" s="57"/>
      <c r="C1" s="57"/>
    </row>
    <row r="2" spans="1:3" ht="17.100000000000001" customHeight="1" x14ac:dyDescent="0.25">
      <c r="A2" s="13" t="s">
        <v>25</v>
      </c>
      <c r="B2" s="58" t="str">
        <f>'[2]AUTOS NOTA 321'!B2:C2</f>
        <v xml:space="preserve">SINIESTRO   LEGIS </v>
      </c>
      <c r="C2" s="59"/>
    </row>
    <row r="3" spans="1:3" ht="15.95" customHeight="1" x14ac:dyDescent="0.25">
      <c r="A3" s="5" t="s">
        <v>11</v>
      </c>
      <c r="B3" s="40" t="str">
        <f>'GENERALES NOTA 322'!B2:C2</f>
        <v>110014003049-2024-00028-00</v>
      </c>
      <c r="C3" s="40"/>
    </row>
    <row r="4" spans="1:3" x14ac:dyDescent="0.25">
      <c r="A4" s="5" t="s">
        <v>0</v>
      </c>
      <c r="B4" s="40" t="str">
        <f>'GENERALES NOTA 322'!B3:C3</f>
        <v>JUZGADO 49 CIVIL MUNICIPAL DE BOGOTÁ D.C.</v>
      </c>
      <c r="C4" s="40"/>
    </row>
    <row r="5" spans="1:3" ht="29.1" customHeight="1" x14ac:dyDescent="0.25">
      <c r="A5" s="5" t="s">
        <v>108</v>
      </c>
      <c r="B5" s="40" t="str">
        <f>'GENERALES NOTA 322'!B4:C4</f>
        <v>ALLIANZ SEGUROS S.A.</v>
      </c>
      <c r="C5" s="40"/>
    </row>
    <row r="6" spans="1:3" x14ac:dyDescent="0.25">
      <c r="A6" s="5" t="s">
        <v>1</v>
      </c>
      <c r="B6" s="40" t="str">
        <f>'GENERALES NOTA 322'!B5:C5</f>
        <v>ARMONY CLÍNICA DE ESPECIALISTAS Y CIRUGÍA S.A.S.</v>
      </c>
      <c r="C6" s="40"/>
    </row>
    <row r="7" spans="1:3" ht="43.5" customHeight="1" x14ac:dyDescent="0.25">
      <c r="A7" s="5" t="s">
        <v>109</v>
      </c>
      <c r="B7" s="40" t="str">
        <f>'GENERALES NOTA 322'!B6:C6</f>
        <v>DEMANDA DIRECTA</v>
      </c>
      <c r="C7" s="40"/>
    </row>
    <row r="8" spans="1:3" x14ac:dyDescent="0.25">
      <c r="A8" s="5" t="s">
        <v>120</v>
      </c>
      <c r="B8" s="40"/>
      <c r="C8" s="40"/>
    </row>
    <row r="9" spans="1:3" x14ac:dyDescent="0.25">
      <c r="A9" s="15" t="s">
        <v>53</v>
      </c>
      <c r="B9" s="90"/>
      <c r="C9" s="90"/>
    </row>
    <row r="10" spans="1:3" x14ac:dyDescent="0.25">
      <c r="A10" s="15" t="s">
        <v>121</v>
      </c>
      <c r="B10" s="40"/>
      <c r="C10" s="40"/>
    </row>
    <row r="11" spans="1:3" ht="30" x14ac:dyDescent="0.25">
      <c r="A11" s="15" t="s">
        <v>122</v>
      </c>
      <c r="B11" s="91"/>
      <c r="C11" s="69"/>
    </row>
    <row r="12" spans="1:3" ht="60" x14ac:dyDescent="0.25">
      <c r="A12" s="5" t="s">
        <v>65</v>
      </c>
      <c r="B12" s="40"/>
      <c r="C12" s="40"/>
    </row>
    <row r="13" spans="1:3" ht="60" x14ac:dyDescent="0.25">
      <c r="A13" s="5" t="s">
        <v>66</v>
      </c>
      <c r="B13" s="40"/>
      <c r="C13" s="40"/>
    </row>
    <row r="14" spans="1:3" x14ac:dyDescent="0.25">
      <c r="A14" s="5" t="s">
        <v>67</v>
      </c>
      <c r="B14" s="11"/>
      <c r="C14" s="11"/>
    </row>
    <row r="15" spans="1:3" x14ac:dyDescent="0.25">
      <c r="A15" s="15" t="s">
        <v>123</v>
      </c>
      <c r="B15" s="40"/>
      <c r="C15" s="40"/>
    </row>
    <row r="16" spans="1:3" x14ac:dyDescent="0.25">
      <c r="A16" s="11" t="s">
        <v>124</v>
      </c>
      <c r="B16" s="69"/>
      <c r="C16" s="69"/>
    </row>
  </sheetData>
  <mergeCells count="15">
    <mergeCell ref="B6:C6"/>
    <mergeCell ref="A1:C1"/>
    <mergeCell ref="B2:C2"/>
    <mergeCell ref="B3:C3"/>
    <mergeCell ref="B4:C4"/>
    <mergeCell ref="B5:C5"/>
    <mergeCell ref="B12:C12"/>
    <mergeCell ref="B13:C13"/>
    <mergeCell ref="B15:C15"/>
    <mergeCell ref="B16:C16"/>
    <mergeCell ref="B7:C7"/>
    <mergeCell ref="B8:C8"/>
    <mergeCell ref="B9:C9"/>
    <mergeCell ref="B10:C10"/>
    <mergeCell ref="B11:C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RowHeight="15" x14ac:dyDescent="0.25"/>
  <sheetData>
    <row r="1" spans="1:1" x14ac:dyDescent="0.25">
      <c r="A1" t="s">
        <v>125</v>
      </c>
    </row>
    <row r="2" spans="1:1" x14ac:dyDescent="0.25">
      <c r="A2" t="s">
        <v>33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L8"/>
  <sheetViews>
    <sheetView topLeftCell="G1" workbookViewId="0">
      <selection activeCell="B12" sqref="B12:C13"/>
    </sheetView>
  </sheetViews>
  <sheetFormatPr baseColWidth="10" defaultColWidth="11.5703125" defaultRowHeight="15" x14ac:dyDescent="0.25"/>
  <cols>
    <col min="4" max="4" width="20.140625" bestFit="1" customWidth="1"/>
    <col min="5" max="5" width="42.85546875" bestFit="1" customWidth="1"/>
    <col min="7" max="7" width="26.42578125" customWidth="1"/>
  </cols>
  <sheetData>
    <row r="1" spans="1:12" x14ac:dyDescent="0.25">
      <c r="A1" s="8" t="s">
        <v>60</v>
      </c>
      <c r="B1" t="s">
        <v>32</v>
      </c>
      <c r="C1" s="8" t="s">
        <v>31</v>
      </c>
      <c r="D1" s="8" t="s">
        <v>61</v>
      </c>
      <c r="E1" s="3" t="s">
        <v>16</v>
      </c>
      <c r="F1" s="2" t="s">
        <v>59</v>
      </c>
      <c r="G1" s="2" t="s">
        <v>127</v>
      </c>
      <c r="H1" s="4">
        <v>0.7</v>
      </c>
      <c r="I1" t="s">
        <v>12</v>
      </c>
      <c r="J1" t="s">
        <v>82</v>
      </c>
      <c r="L1" t="s">
        <v>133</v>
      </c>
    </row>
    <row r="2" spans="1:12" x14ac:dyDescent="0.25">
      <c r="A2" t="s">
        <v>68</v>
      </c>
      <c r="B2" t="s">
        <v>33</v>
      </c>
      <c r="C2" t="s">
        <v>72</v>
      </c>
      <c r="D2" s="2" t="s">
        <v>62</v>
      </c>
      <c r="E2" s="1" t="s">
        <v>19</v>
      </c>
      <c r="F2" s="2" t="s">
        <v>57</v>
      </c>
      <c r="G2" s="2" t="s">
        <v>128</v>
      </c>
      <c r="H2" s="4">
        <v>0.25</v>
      </c>
      <c r="I2" t="s">
        <v>78</v>
      </c>
      <c r="J2" t="s">
        <v>83</v>
      </c>
      <c r="L2" t="s">
        <v>110</v>
      </c>
    </row>
    <row r="3" spans="1:12" x14ac:dyDescent="0.25">
      <c r="A3" t="s">
        <v>69</v>
      </c>
      <c r="C3" t="s">
        <v>73</v>
      </c>
      <c r="D3" s="2" t="s">
        <v>63</v>
      </c>
      <c r="E3" s="1" t="s">
        <v>20</v>
      </c>
      <c r="F3" s="2" t="s">
        <v>58</v>
      </c>
      <c r="G3" s="2" t="s">
        <v>129</v>
      </c>
      <c r="H3" s="4">
        <v>0.55000000000000004</v>
      </c>
      <c r="I3" t="s">
        <v>79</v>
      </c>
      <c r="J3" t="s">
        <v>84</v>
      </c>
    </row>
    <row r="4" spans="1:12" x14ac:dyDescent="0.25">
      <c r="A4" t="s">
        <v>70</v>
      </c>
      <c r="C4" t="s">
        <v>74</v>
      </c>
      <c r="E4" s="1" t="s">
        <v>21</v>
      </c>
      <c r="G4" s="2" t="s">
        <v>130</v>
      </c>
      <c r="H4" s="4">
        <v>0.15</v>
      </c>
      <c r="I4" t="s">
        <v>80</v>
      </c>
      <c r="J4" t="s">
        <v>85</v>
      </c>
    </row>
    <row r="5" spans="1:12" x14ac:dyDescent="0.25">
      <c r="A5" t="s">
        <v>71</v>
      </c>
      <c r="E5" s="1" t="s">
        <v>17</v>
      </c>
      <c r="G5" s="2" t="s">
        <v>131</v>
      </c>
      <c r="H5" s="4">
        <v>0.7</v>
      </c>
      <c r="I5" t="s">
        <v>81</v>
      </c>
      <c r="J5" t="s">
        <v>86</v>
      </c>
    </row>
    <row r="6" spans="1:12" x14ac:dyDescent="0.25">
      <c r="E6" s="1" t="s">
        <v>18</v>
      </c>
      <c r="G6" s="2" t="s">
        <v>132</v>
      </c>
      <c r="H6" s="4">
        <v>0.3</v>
      </c>
      <c r="J6" t="s">
        <v>87</v>
      </c>
    </row>
    <row r="7" spans="1:12" x14ac:dyDescent="0.25">
      <c r="E7" s="1" t="s">
        <v>23</v>
      </c>
      <c r="G7" s="2" t="s">
        <v>57</v>
      </c>
    </row>
    <row r="8" spans="1:12" x14ac:dyDescent="0.25">
      <c r="E8" s="1" t="s">
        <v>22</v>
      </c>
    </row>
  </sheetData>
  <pageMargins left="0.7" right="0.7" top="0.75" bottom="0.75" header="0.3" footer="0.3"/>
  <pageSetup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Diaz Montenegro, Maria (ALLIANZ COLOMBIA)</cp:lastModifiedBy>
  <dcterms:created xsi:type="dcterms:W3CDTF">2020-12-07T14:41:17Z</dcterms:created>
  <dcterms:modified xsi:type="dcterms:W3CDTF">2024-06-05T21:31:52Z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2023-02-24T21:58:43Z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37cfa1a8-57ab-43c8-aad8-63f5b5811fb3</vt:lpwstr>
  </property>
  <property fmtid="{D5CDD505-2E9C-101B-9397-08002B2CF9AE}" pid="29" name="MSIP_Label_863bc15e-e7bf-41c1-bdb3-03882d8a2e2c_ContentBits">
    <vt:lpwstr>1</vt:lpwstr>
  </property>
</Properties>
</file>