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egroca\OneDrive - Seguros Suramericana, S.A\Escritorio\COACTIVOS\Rama judicial cali\DESAJCLO24-1664\"/>
    </mc:Choice>
  </mc:AlternateContent>
  <bookViews>
    <workbookView xWindow="0" yWindow="0" windowWidth="19200" windowHeight="8390" activeTab="1"/>
  </bookViews>
  <sheets>
    <sheet name="Pareto" sheetId="3" r:id="rId1"/>
    <sheet name="Analisi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8" i="1" l="1"/>
  <c r="M78" i="1" s="1"/>
  <c r="L76" i="1"/>
  <c r="M76" i="1" s="1"/>
  <c r="L74" i="1"/>
  <c r="M74" i="1" s="1"/>
  <c r="L73" i="1"/>
  <c r="M73" i="1" s="1"/>
  <c r="L72" i="1"/>
  <c r="M72" i="1" s="1"/>
  <c r="L71" i="1"/>
  <c r="M71" i="1" s="1"/>
  <c r="L67" i="1"/>
  <c r="M67" i="1" s="1"/>
  <c r="L66" i="1"/>
  <c r="M66" i="1"/>
  <c r="L65" i="1"/>
  <c r="M65" i="1"/>
  <c r="L64" i="1"/>
  <c r="M64" i="1"/>
  <c r="L63" i="1"/>
  <c r="M63" i="1" s="1"/>
  <c r="L62" i="1"/>
  <c r="M62" i="1" s="1"/>
  <c r="L61" i="1"/>
  <c r="M61" i="1" s="1"/>
  <c r="L60" i="1"/>
  <c r="M60" i="1" s="1"/>
  <c r="L59" i="1"/>
  <c r="M59" i="1" s="1"/>
  <c r="L55" i="1"/>
  <c r="M55" i="1" s="1"/>
  <c r="L53" i="1"/>
  <c r="M53" i="1" s="1"/>
  <c r="L51" i="1"/>
  <c r="M51" i="1" s="1"/>
  <c r="L50" i="1"/>
  <c r="M50" i="1" s="1"/>
  <c r="L49" i="1"/>
  <c r="M49" i="1" s="1"/>
  <c r="L46" i="1"/>
  <c r="M46" i="1" s="1"/>
  <c r="L45" i="1"/>
  <c r="M45" i="1" s="1"/>
  <c r="L44" i="1"/>
  <c r="M44" i="1" s="1"/>
  <c r="L43" i="1"/>
  <c r="M43" i="1" s="1"/>
  <c r="M42" i="1"/>
  <c r="L42" i="1"/>
  <c r="L41" i="1"/>
  <c r="M41" i="1"/>
  <c r="L40" i="1"/>
  <c r="M40" i="1" s="1"/>
  <c r="L37" i="1"/>
  <c r="M37" i="1" s="1"/>
  <c r="L36" i="1"/>
  <c r="M36" i="1" s="1"/>
  <c r="L31" i="1"/>
  <c r="M31" i="1" s="1"/>
  <c r="L30" i="1"/>
  <c r="M30" i="1" s="1"/>
  <c r="L28" i="1"/>
  <c r="M28" i="1" s="1"/>
  <c r="L27" i="1"/>
  <c r="M27" i="1" s="1"/>
  <c r="L25" i="1"/>
  <c r="M25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9" i="1"/>
  <c r="M9" i="1" s="1"/>
  <c r="L8" i="1"/>
  <c r="M8" i="1" s="1"/>
  <c r="L7" i="1"/>
  <c r="M7" i="1" s="1"/>
  <c r="L6" i="1"/>
  <c r="M6" i="1" s="1"/>
  <c r="L5" i="1"/>
  <c r="M5" i="1" s="1"/>
  <c r="L4" i="1"/>
  <c r="M4" i="1" s="1"/>
</calcChain>
</file>

<file path=xl/sharedStrings.xml><?xml version="1.0" encoding="utf-8"?>
<sst xmlns="http://schemas.openxmlformats.org/spreadsheetml/2006/main" count="680" uniqueCount="180">
  <si>
    <t xml:space="preserve">Cedula </t>
  </si>
  <si>
    <t xml:space="preserve">incapacidad </t>
  </si>
  <si>
    <t xml:space="preserve">inicio </t>
  </si>
  <si>
    <t xml:space="preserve">fin </t>
  </si>
  <si>
    <t xml:space="preserve">Observacion </t>
  </si>
  <si>
    <t xml:space="preserve">Estado </t>
  </si>
  <si>
    <t>10-05-2023</t>
  </si>
  <si>
    <t>29-05-2023</t>
  </si>
  <si>
    <t xml:space="preserve">Dias </t>
  </si>
  <si>
    <t xml:space="preserve">Dias EPS </t>
  </si>
  <si>
    <t xml:space="preserve">Nuevo IBC </t>
  </si>
  <si>
    <t>Nuevo Valor incap</t>
  </si>
  <si>
    <t>Valor Ajuste</t>
  </si>
  <si>
    <t xml:space="preserve">Presenta reajuste a IBC </t>
  </si>
  <si>
    <t xml:space="preserve">Ajuste </t>
  </si>
  <si>
    <t>Estado final</t>
  </si>
  <si>
    <t xml:space="preserve">Ajuste - proxima transferencias </t>
  </si>
  <si>
    <t>04-06-2023</t>
  </si>
  <si>
    <t>17-06-2023</t>
  </si>
  <si>
    <t xml:space="preserve">Origen </t>
  </si>
  <si>
    <t>EG</t>
  </si>
  <si>
    <t>LP</t>
  </si>
  <si>
    <t>02-05-2023</t>
  </si>
  <si>
    <t>04-05-2023</t>
  </si>
  <si>
    <t xml:space="preserve">Valor pagado </t>
  </si>
  <si>
    <t xml:space="preserve">IBC de liquidacion </t>
  </si>
  <si>
    <t>11-08-2023</t>
  </si>
  <si>
    <t>09-09-2023</t>
  </si>
  <si>
    <t>Clasificacion</t>
  </si>
  <si>
    <t>inicial</t>
  </si>
  <si>
    <t>prorroga</t>
  </si>
  <si>
    <t>09-12-2023</t>
  </si>
  <si>
    <t>07-01-2024</t>
  </si>
  <si>
    <t> 36189881</t>
  </si>
  <si>
    <t>28-08-2023</t>
  </si>
  <si>
    <t>11-09-2023</t>
  </si>
  <si>
    <t>-</t>
  </si>
  <si>
    <t>20-06-2023</t>
  </si>
  <si>
    <t xml:space="preserve">No registra incapacidad en nuestro sistema de informacion </t>
  </si>
  <si>
    <t xml:space="preserve">No existe </t>
  </si>
  <si>
    <t>No existe</t>
  </si>
  <si>
    <t>19-07-2023</t>
  </si>
  <si>
    <t>28-07-2023</t>
  </si>
  <si>
    <t>29-07-2023</t>
  </si>
  <si>
    <t>04-08-2023</t>
  </si>
  <si>
    <t>05-08-2023</t>
  </si>
  <si>
    <t>30-08-2023</t>
  </si>
  <si>
    <t>31-08-2023</t>
  </si>
  <si>
    <t>29-09-2023</t>
  </si>
  <si>
    <t>06-10-2023</t>
  </si>
  <si>
    <t>17-10-2023</t>
  </si>
  <si>
    <t> 35223270</t>
  </si>
  <si>
    <t>09-04-2023</t>
  </si>
  <si>
    <t>23-04-2023</t>
  </si>
  <si>
    <t>22-03-2023</t>
  </si>
  <si>
    <t xml:space="preserve">Incapacidad inicial menor o igual a dos dias </t>
  </si>
  <si>
    <t xml:space="preserve">No genera pago </t>
  </si>
  <si>
    <t xml:space="preserve">Tramitada </t>
  </si>
  <si>
    <t>23-03-2023</t>
  </si>
  <si>
    <t>22-04-2023</t>
  </si>
  <si>
    <t>01-05-2023</t>
  </si>
  <si>
    <t>11-05-2023</t>
  </si>
  <si>
    <t> 35367210</t>
  </si>
  <si>
    <t>12-05-2023</t>
  </si>
  <si>
    <t>21-05-2023</t>
  </si>
  <si>
    <t>22-05-2023</t>
  </si>
  <si>
    <t>31-05-2023</t>
  </si>
  <si>
    <t>01-06-2023</t>
  </si>
  <si>
    <t>10-06-2023</t>
  </si>
  <si>
    <t>11-06-2023</t>
  </si>
  <si>
    <t> 35653333</t>
  </si>
  <si>
    <t>21-06-2023</t>
  </si>
  <si>
    <t>28-06-2023</t>
  </si>
  <si>
    <t> 35747455</t>
  </si>
  <si>
    <t>29-06-2023</t>
  </si>
  <si>
    <t>30-06-2023</t>
  </si>
  <si>
    <t>Incapacidad inicial menor o igual a dos dias  - patologias diferentes- DX anterior  M179 - GONARTROSIS, NO ESPECIFICADA , DX incapacidad en referencia S832 - DESGARRO DE MENISCOS, PRESENTE</t>
  </si>
  <si>
    <t>05-04-2023</t>
  </si>
  <si>
    <t>20-04-2023</t>
  </si>
  <si>
    <t>10-04-2023</t>
  </si>
  <si>
    <t>19-04-2023</t>
  </si>
  <si>
    <t>24-04-2023</t>
  </si>
  <si>
    <t>07-03-2023</t>
  </si>
  <si>
    <t>13-03-2023</t>
  </si>
  <si>
    <t>18-02-2023</t>
  </si>
  <si>
    <t>23-06-2023</t>
  </si>
  <si>
    <t xml:space="preserve">LM </t>
  </si>
  <si>
    <t>01-02-2023</t>
  </si>
  <si>
    <t>06-02-2023</t>
  </si>
  <si>
    <t>EPS PAGO 180 POR EL EVENTO EN UN ACUMULADO ANTERIOR - CUMPLIO 180 DIAS POR EL EVENTO EL 25-07-2020</t>
  </si>
  <si>
    <t xml:space="preserve">Mayor a 180 dias </t>
  </si>
  <si>
    <t>07-02-2023</t>
  </si>
  <si>
    <t>08-03-2023</t>
  </si>
  <si>
    <t>09-03-2023</t>
  </si>
  <si>
    <t>21-03-2023</t>
  </si>
  <si>
    <t>21-11-2023</t>
  </si>
  <si>
    <t>22-11-2023</t>
  </si>
  <si>
    <t xml:space="preserve">incapacidad prorroga </t>
  </si>
  <si>
    <t>pagos -proxima transferencia</t>
  </si>
  <si>
    <t>26-05-2023</t>
  </si>
  <si>
    <t>14-06-2023</t>
  </si>
  <si>
    <t>15-06-2023</t>
  </si>
  <si>
    <t> 36041395</t>
  </si>
  <si>
    <t>10-08-2023</t>
  </si>
  <si>
    <t>liquidada debidamente</t>
  </si>
  <si>
    <t>31-10-2023</t>
  </si>
  <si>
    <t>01-11-2023</t>
  </si>
  <si>
    <t>Incapacidad inicial menor o igual a dos dias  - patologias diferentes- DX anterior   N764 - ABSCESO VULVAR , DX incapacidad en referencia  T784 - ALERGIA NO ESPECIFICADA</t>
  </si>
  <si>
    <t>09-05-2023</t>
  </si>
  <si>
    <t>16-05-2023</t>
  </si>
  <si>
    <t>19-05-2023</t>
  </si>
  <si>
    <t xml:space="preserve">Primer pago realizado el 2023/06/05 - Presenta reajuste a IBC  </t>
  </si>
  <si>
    <t>Extraer soporte del primer pago</t>
  </si>
  <si>
    <t>27-06-2023</t>
  </si>
  <si>
    <t>15-02-2023</t>
  </si>
  <si>
    <t>22-02-2023</t>
  </si>
  <si>
    <t>28-04-2023</t>
  </si>
  <si>
    <t>16-02-2023</t>
  </si>
  <si>
    <t>02-03-2023</t>
  </si>
  <si>
    <t> 34883134</t>
  </si>
  <si>
    <t>12-06-2023</t>
  </si>
  <si>
    <t>19-06-2023</t>
  </si>
  <si>
    <t>16-03-2023</t>
  </si>
  <si>
    <t>27-03-2023</t>
  </si>
  <si>
    <t>11-03-2023</t>
  </si>
  <si>
    <t>14-05-2023</t>
  </si>
  <si>
    <t>27-05-2023</t>
  </si>
  <si>
    <t>30-09-2023</t>
  </si>
  <si>
    <t>19-10-2023</t>
  </si>
  <si>
    <t>NO CUMPLE CON LAS 4 SEMANAS MINIMAS COTIZADAS PREVIAS AL INICIO DE LA INCAPACIDAD - INICIA COTIZACIONES EL 30-09-2023</t>
  </si>
  <si>
    <t>No cumple semanas</t>
  </si>
  <si>
    <t>10-02-2023</t>
  </si>
  <si>
    <t>02-02-2023</t>
  </si>
  <si>
    <t>08-02-2023</t>
  </si>
  <si>
    <t>09-02-2023</t>
  </si>
  <si>
    <t>16-08-2023</t>
  </si>
  <si>
    <t>23-08-2023</t>
  </si>
  <si>
    <t>24-08-2023</t>
  </si>
  <si>
    <t>01-09-2023</t>
  </si>
  <si>
    <t>05-09-2023</t>
  </si>
  <si>
    <t>06-09-2023</t>
  </si>
  <si>
    <t>05-10-2023</t>
  </si>
  <si>
    <t>04-11-2023</t>
  </si>
  <si>
    <t>05-12-2023</t>
  </si>
  <si>
    <t>01-01-2024</t>
  </si>
  <si>
    <t>06-04-2023</t>
  </si>
  <si>
    <t>05-05-2023</t>
  </si>
  <si>
    <t>28-10-2023</t>
  </si>
  <si>
    <t>30-10-2023</t>
  </si>
  <si>
    <t> 34661927</t>
  </si>
  <si>
    <t>03-03-2023</t>
  </si>
  <si>
    <t>14-01-2024</t>
  </si>
  <si>
    <t>13-06-2023</t>
  </si>
  <si>
    <t>12-07-2023</t>
  </si>
  <si>
    <t>13-07-2023</t>
  </si>
  <si>
    <t>07-08-2023</t>
  </si>
  <si>
    <t>12-01-2023</t>
  </si>
  <si>
    <t>17-01-2023</t>
  </si>
  <si>
    <t>Incapacidad debidamente pagada - no es prorroga, DX anterior S900 - CONTUSIÓN DEL TOBILLO, Dx de la incapacidad en referencia M766 - TENDINITIS AQUILIANA</t>
  </si>
  <si>
    <t xml:space="preserve">Pagada </t>
  </si>
  <si>
    <t>pagada en transferencia del 2023/01/30</t>
  </si>
  <si>
    <t>12-04-2023</t>
  </si>
  <si>
    <t> 35607646</t>
  </si>
  <si>
    <t>25-06-2023</t>
  </si>
  <si>
    <t>26-06-2023</t>
  </si>
  <si>
    <t>08-07-2023</t>
  </si>
  <si>
    <t>09-07-2023</t>
  </si>
  <si>
    <t>11-11-2023</t>
  </si>
  <si>
    <t>pagada en transferencia del 2023/08/14</t>
  </si>
  <si>
    <t>25-09-2023</t>
  </si>
  <si>
    <t xml:space="preserve">inicial </t>
  </si>
  <si>
    <t>03-02-2023</t>
  </si>
  <si>
    <t>Incapacidad inicial menor o igual a dos dias  - patologias diferentes- DX anterior   COLITIS Y GASTROENTERITIS NO INFECCIOSAS, NO ESPECIFICADAS , DX incapacidad en referencia  N23X - CÓLICO RENAL, NO ESPECIFICADO</t>
  </si>
  <si>
    <t>20-05-2023</t>
  </si>
  <si>
    <t>18-06-2023</t>
  </si>
  <si>
    <t>Total general</t>
  </si>
  <si>
    <t xml:space="preserve">Clasificacion </t>
  </si>
  <si>
    <t>Registros</t>
  </si>
  <si>
    <t>Pagos -proxima transferencia</t>
  </si>
  <si>
    <t xml:space="preserve">Pagada debidamente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</si>
</sst>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4" fillId="0" borderId="0" xfId="1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6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2" fillId="0" borderId="0" xfId="1" applyNumberFormat="1" applyFont="1" applyAlignment="1">
      <alignment horizontal="center"/>
    </xf>
    <xf numFmtId="0" fontId="3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164" fontId="4" fillId="0" borderId="1" xfId="1" applyNumberFormat="1" applyFont="1" applyBorder="1" applyAlignment="1">
      <alignment horizontal="left"/>
    </xf>
    <xf numFmtId="164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left" wrapText="1"/>
    </xf>
    <xf numFmtId="164" fontId="4" fillId="0" borderId="1" xfId="1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0" fillId="0" borderId="1" xfId="0" applyNumberFormat="1" applyBorder="1"/>
    <xf numFmtId="0" fontId="3" fillId="2" borderId="1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workbookViewId="0">
      <selection activeCell="A4" sqref="A4"/>
    </sheetView>
  </sheetViews>
  <sheetFormatPr baseColWidth="10" defaultRowHeight="14.5" x14ac:dyDescent="0.35"/>
  <cols>
    <col min="1" max="1" width="27.453125" bestFit="1" customWidth="1"/>
  </cols>
  <sheetData>
    <row r="2" spans="1:2" x14ac:dyDescent="0.35">
      <c r="A2" s="7" t="s">
        <v>176</v>
      </c>
      <c r="B2" s="7" t="s">
        <v>177</v>
      </c>
    </row>
    <row r="3" spans="1:2" x14ac:dyDescent="0.35">
      <c r="A3" s="18" t="s">
        <v>16</v>
      </c>
      <c r="B3" s="32">
        <v>53</v>
      </c>
    </row>
    <row r="4" spans="1:2" x14ac:dyDescent="0.35">
      <c r="A4" s="18" t="s">
        <v>90</v>
      </c>
      <c r="B4" s="32">
        <v>3</v>
      </c>
    </row>
    <row r="5" spans="1:2" x14ac:dyDescent="0.35">
      <c r="A5" s="18" t="s">
        <v>130</v>
      </c>
      <c r="B5" s="32">
        <v>1</v>
      </c>
    </row>
    <row r="6" spans="1:2" x14ac:dyDescent="0.35">
      <c r="A6" s="18" t="s">
        <v>40</v>
      </c>
      <c r="B6" s="32">
        <v>10</v>
      </c>
    </row>
    <row r="7" spans="1:2" x14ac:dyDescent="0.35">
      <c r="A7" s="18" t="s">
        <v>159</v>
      </c>
      <c r="B7" s="32">
        <v>2</v>
      </c>
    </row>
    <row r="8" spans="1:2" x14ac:dyDescent="0.35">
      <c r="A8" s="18" t="s">
        <v>178</v>
      </c>
      <c r="B8" s="32">
        <v>2</v>
      </c>
    </row>
    <row r="9" spans="1:2" x14ac:dyDescent="0.35">
      <c r="A9" s="18" t="s">
        <v>57</v>
      </c>
      <c r="B9" s="32">
        <v>4</v>
      </c>
    </row>
    <row r="10" spans="1:2" x14ac:dyDescent="0.35">
      <c r="A10" s="17" t="s">
        <v>175</v>
      </c>
      <c r="B10" s="33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78"/>
  <sheetViews>
    <sheetView tabSelected="1" topLeftCell="A65" workbookViewId="0">
      <selection activeCell="B75" sqref="B75"/>
    </sheetView>
  </sheetViews>
  <sheetFormatPr baseColWidth="10" defaultRowHeight="14.5" x14ac:dyDescent="0.35"/>
  <cols>
    <col min="1" max="1" width="10.90625" style="2"/>
    <col min="2" max="8" width="10.90625" style="1"/>
    <col min="9" max="9" width="17.453125" style="3" bestFit="1" customWidth="1"/>
    <col min="10" max="10" width="15" style="3" bestFit="1" customWidth="1"/>
    <col min="11" max="11" width="14" style="16" customWidth="1"/>
    <col min="12" max="12" width="17.36328125" style="16" bestFit="1" customWidth="1"/>
    <col min="13" max="13" width="14" style="16" customWidth="1"/>
    <col min="14" max="14" width="44.453125" style="30" customWidth="1"/>
    <col min="15" max="15" width="12.81640625" style="31" customWidth="1"/>
    <col min="16" max="16" width="27.453125" style="4" bestFit="1" customWidth="1"/>
    <col min="17" max="16384" width="10.90625" style="1"/>
  </cols>
  <sheetData>
    <row r="3" spans="1:16" x14ac:dyDescent="0.35">
      <c r="A3" s="5" t="s">
        <v>0</v>
      </c>
      <c r="B3" s="6" t="s">
        <v>1</v>
      </c>
      <c r="C3" s="6" t="s">
        <v>2</v>
      </c>
      <c r="D3" s="6" t="s">
        <v>3</v>
      </c>
      <c r="E3" s="6" t="s">
        <v>8</v>
      </c>
      <c r="F3" s="6" t="s">
        <v>9</v>
      </c>
      <c r="G3" s="6" t="s">
        <v>28</v>
      </c>
      <c r="H3" s="6" t="s">
        <v>19</v>
      </c>
      <c r="I3" s="11" t="s">
        <v>25</v>
      </c>
      <c r="J3" s="11" t="s">
        <v>24</v>
      </c>
      <c r="K3" s="12" t="s">
        <v>10</v>
      </c>
      <c r="L3" s="12" t="s">
        <v>11</v>
      </c>
      <c r="M3" s="12" t="s">
        <v>12</v>
      </c>
      <c r="N3" s="25" t="s">
        <v>4</v>
      </c>
      <c r="O3" s="26" t="s">
        <v>5</v>
      </c>
      <c r="P3" s="27" t="s">
        <v>15</v>
      </c>
    </row>
    <row r="4" spans="1:16" x14ac:dyDescent="0.35">
      <c r="A4" s="35">
        <v>4478834</v>
      </c>
      <c r="B4" s="8">
        <v>35387453</v>
      </c>
      <c r="C4" s="9" t="s">
        <v>6</v>
      </c>
      <c r="D4" s="9" t="s">
        <v>7</v>
      </c>
      <c r="E4" s="9">
        <v>20</v>
      </c>
      <c r="F4" s="9">
        <v>18</v>
      </c>
      <c r="G4" s="9" t="s">
        <v>29</v>
      </c>
      <c r="H4" s="9" t="s">
        <v>20</v>
      </c>
      <c r="I4" s="10">
        <v>5368218</v>
      </c>
      <c r="J4" s="10">
        <v>13420477</v>
      </c>
      <c r="K4" s="13">
        <v>15366543</v>
      </c>
      <c r="L4" s="13">
        <f>K4/30*2/3*F4</f>
        <v>6146617.2000000002</v>
      </c>
      <c r="M4" s="13">
        <f>L4-I4</f>
        <v>778399.20000000019</v>
      </c>
      <c r="N4" s="20" t="s">
        <v>13</v>
      </c>
      <c r="O4" s="28" t="s">
        <v>14</v>
      </c>
      <c r="P4" s="29" t="s">
        <v>16</v>
      </c>
    </row>
    <row r="5" spans="1:16" x14ac:dyDescent="0.35">
      <c r="A5" s="34">
        <v>6382326</v>
      </c>
      <c r="B5" s="8">
        <v>35614449</v>
      </c>
      <c r="C5" s="9" t="s">
        <v>17</v>
      </c>
      <c r="D5" s="9" t="s">
        <v>18</v>
      </c>
      <c r="E5" s="9">
        <v>14</v>
      </c>
      <c r="F5" s="9">
        <v>14</v>
      </c>
      <c r="G5" s="9" t="s">
        <v>29</v>
      </c>
      <c r="H5" s="9" t="s">
        <v>21</v>
      </c>
      <c r="I5" s="10">
        <v>2061535</v>
      </c>
      <c r="J5" s="10">
        <v>4417574</v>
      </c>
      <c r="K5" s="13">
        <v>5056581</v>
      </c>
      <c r="L5" s="13">
        <f>K5/30*F5</f>
        <v>2359737.8000000003</v>
      </c>
      <c r="M5" s="13">
        <f>L5-I5</f>
        <v>298202.80000000028</v>
      </c>
      <c r="N5" s="20" t="s">
        <v>13</v>
      </c>
      <c r="O5" s="28" t="s">
        <v>14</v>
      </c>
      <c r="P5" s="29" t="s">
        <v>16</v>
      </c>
    </row>
    <row r="6" spans="1:16" x14ac:dyDescent="0.35">
      <c r="A6" s="34">
        <v>16747289</v>
      </c>
      <c r="B6" s="8">
        <v>35279011</v>
      </c>
      <c r="C6" s="9" t="s">
        <v>22</v>
      </c>
      <c r="D6" s="9" t="s">
        <v>23</v>
      </c>
      <c r="E6" s="9">
        <v>3</v>
      </c>
      <c r="F6" s="9">
        <v>1</v>
      </c>
      <c r="G6" s="9" t="s">
        <v>29</v>
      </c>
      <c r="H6" s="9" t="s">
        <v>20</v>
      </c>
      <c r="I6" s="10">
        <v>5364838</v>
      </c>
      <c r="J6" s="10">
        <v>119219</v>
      </c>
      <c r="K6" s="13">
        <v>6142335</v>
      </c>
      <c r="L6" s="13">
        <f>K6/30*2/3*F6</f>
        <v>136496.33333333334</v>
      </c>
      <c r="M6" s="13">
        <f>L6-J6</f>
        <v>17277.333333333343</v>
      </c>
      <c r="N6" s="20" t="s">
        <v>13</v>
      </c>
      <c r="O6" s="28" t="s">
        <v>14</v>
      </c>
      <c r="P6" s="29" t="s">
        <v>16</v>
      </c>
    </row>
    <row r="7" spans="1:16" x14ac:dyDescent="0.35">
      <c r="A7" s="34">
        <v>16931416</v>
      </c>
      <c r="B7" s="8">
        <v>36236019</v>
      </c>
      <c r="C7" s="9" t="s">
        <v>26</v>
      </c>
      <c r="D7" s="9" t="s">
        <v>27</v>
      </c>
      <c r="E7" s="9">
        <v>30</v>
      </c>
      <c r="F7" s="9">
        <v>30</v>
      </c>
      <c r="G7" s="9" t="s">
        <v>30</v>
      </c>
      <c r="H7" s="9" t="s">
        <v>20</v>
      </c>
      <c r="I7" s="10">
        <v>8506472</v>
      </c>
      <c r="J7" s="10">
        <v>5671010</v>
      </c>
      <c r="K7" s="13">
        <v>8532901</v>
      </c>
      <c r="L7" s="13">
        <f>K7/30*2/3*F7</f>
        <v>5688600.666666666</v>
      </c>
      <c r="M7" s="13">
        <f>L7-J7</f>
        <v>17590.666666666046</v>
      </c>
      <c r="N7" s="20" t="s">
        <v>13</v>
      </c>
      <c r="O7" s="28" t="s">
        <v>14</v>
      </c>
      <c r="P7" s="29" t="s">
        <v>16</v>
      </c>
    </row>
    <row r="8" spans="1:16" x14ac:dyDescent="0.35">
      <c r="A8" s="34">
        <v>16931416</v>
      </c>
      <c r="B8" s="8">
        <v>36991143</v>
      </c>
      <c r="C8" s="9" t="s">
        <v>31</v>
      </c>
      <c r="D8" s="9" t="s">
        <v>32</v>
      </c>
      <c r="E8" s="9">
        <v>30</v>
      </c>
      <c r="F8" s="9">
        <v>30</v>
      </c>
      <c r="G8" s="9" t="s">
        <v>30</v>
      </c>
      <c r="H8" s="9" t="s">
        <v>20</v>
      </c>
      <c r="I8" s="10">
        <v>5765498</v>
      </c>
      <c r="J8" s="10">
        <v>3843685</v>
      </c>
      <c r="K8" s="13">
        <v>8532901</v>
      </c>
      <c r="L8" s="13">
        <f>K8/30*0.5*F8</f>
        <v>4266450.5</v>
      </c>
      <c r="M8" s="13">
        <f>L8-J8</f>
        <v>422765.5</v>
      </c>
      <c r="N8" s="20" t="s">
        <v>13</v>
      </c>
      <c r="O8" s="28" t="s">
        <v>14</v>
      </c>
      <c r="P8" s="29" t="s">
        <v>16</v>
      </c>
    </row>
    <row r="9" spans="1:16" x14ac:dyDescent="0.35">
      <c r="A9" s="34">
        <v>29306075</v>
      </c>
      <c r="B9" s="8" t="s">
        <v>33</v>
      </c>
      <c r="C9" s="9" t="s">
        <v>34</v>
      </c>
      <c r="D9" s="9" t="s">
        <v>35</v>
      </c>
      <c r="E9" s="9">
        <v>15</v>
      </c>
      <c r="F9" s="9">
        <v>13</v>
      </c>
      <c r="G9" s="9" t="s">
        <v>29</v>
      </c>
      <c r="H9" s="9" t="s">
        <v>20</v>
      </c>
      <c r="I9" s="10">
        <v>7798818</v>
      </c>
      <c r="J9" s="10">
        <v>2253003</v>
      </c>
      <c r="K9" s="13">
        <v>7831265</v>
      </c>
      <c r="L9" s="13">
        <f>K9/30*2/3*F9</f>
        <v>2262365.444444444</v>
      </c>
      <c r="M9" s="13">
        <f>L9-J9</f>
        <v>9362.4444444440305</v>
      </c>
      <c r="N9" s="20" t="s">
        <v>13</v>
      </c>
      <c r="O9" s="28" t="s">
        <v>14</v>
      </c>
      <c r="P9" s="29" t="s">
        <v>16</v>
      </c>
    </row>
    <row r="10" spans="1:16" ht="29" x14ac:dyDescent="0.35">
      <c r="A10" s="44">
        <v>29506580</v>
      </c>
      <c r="B10" s="9" t="s">
        <v>36</v>
      </c>
      <c r="C10" s="9" t="s">
        <v>37</v>
      </c>
      <c r="D10" s="9" t="s">
        <v>37</v>
      </c>
      <c r="E10" s="9">
        <v>1</v>
      </c>
      <c r="F10" s="9" t="s">
        <v>36</v>
      </c>
      <c r="G10" s="9" t="s">
        <v>36</v>
      </c>
      <c r="H10" s="9" t="s">
        <v>36</v>
      </c>
      <c r="I10" s="14" t="s">
        <v>36</v>
      </c>
      <c r="J10" s="14" t="s">
        <v>36</v>
      </c>
      <c r="K10" s="9" t="s">
        <v>36</v>
      </c>
      <c r="L10" s="9" t="s">
        <v>36</v>
      </c>
      <c r="M10" s="9" t="s">
        <v>36</v>
      </c>
      <c r="N10" s="19" t="s">
        <v>38</v>
      </c>
      <c r="O10" s="28" t="s">
        <v>39</v>
      </c>
      <c r="P10" s="29" t="s">
        <v>40</v>
      </c>
    </row>
    <row r="11" spans="1:16" x14ac:dyDescent="0.35">
      <c r="A11" s="44"/>
      <c r="B11" s="8">
        <v>35892520</v>
      </c>
      <c r="C11" s="9" t="s">
        <v>41</v>
      </c>
      <c r="D11" s="9" t="s">
        <v>42</v>
      </c>
      <c r="E11" s="9">
        <v>10</v>
      </c>
      <c r="F11" s="9">
        <v>10</v>
      </c>
      <c r="G11" s="9" t="s">
        <v>30</v>
      </c>
      <c r="H11" s="9" t="s">
        <v>20</v>
      </c>
      <c r="I11" s="10">
        <v>6738413</v>
      </c>
      <c r="J11" s="10">
        <v>1497433</v>
      </c>
      <c r="K11" s="13">
        <v>7712112</v>
      </c>
      <c r="L11" s="13">
        <f>K11/30*2/3*F11</f>
        <v>1713802.6666666665</v>
      </c>
      <c r="M11" s="13">
        <f t="shared" ref="M11:M16" si="0">L11-J11</f>
        <v>216369.66666666651</v>
      </c>
      <c r="N11" s="20" t="s">
        <v>13</v>
      </c>
      <c r="O11" s="28" t="s">
        <v>14</v>
      </c>
      <c r="P11" s="29" t="s">
        <v>16</v>
      </c>
    </row>
    <row r="12" spans="1:16" x14ac:dyDescent="0.35">
      <c r="A12" s="44"/>
      <c r="B12" s="8">
        <v>35955211</v>
      </c>
      <c r="C12" s="9" t="s">
        <v>43</v>
      </c>
      <c r="D12" s="9" t="s">
        <v>44</v>
      </c>
      <c r="E12" s="9">
        <v>7</v>
      </c>
      <c r="F12" s="9">
        <v>7</v>
      </c>
      <c r="G12" s="9" t="s">
        <v>30</v>
      </c>
      <c r="H12" s="9" t="s">
        <v>20</v>
      </c>
      <c r="I12" s="10">
        <v>6738413</v>
      </c>
      <c r="J12" s="10">
        <v>1048203</v>
      </c>
      <c r="K12" s="13">
        <v>7712112</v>
      </c>
      <c r="L12" s="13">
        <f>K12/30*2/3*F12</f>
        <v>1199661.8666666667</v>
      </c>
      <c r="M12" s="13">
        <f t="shared" si="0"/>
        <v>151458.8666666667</v>
      </c>
      <c r="N12" s="20" t="s">
        <v>13</v>
      </c>
      <c r="O12" s="28" t="s">
        <v>14</v>
      </c>
      <c r="P12" s="29" t="s">
        <v>16</v>
      </c>
    </row>
    <row r="13" spans="1:16" x14ac:dyDescent="0.35">
      <c r="A13" s="44"/>
      <c r="B13" s="8">
        <v>36075893</v>
      </c>
      <c r="C13" s="9" t="s">
        <v>45</v>
      </c>
      <c r="D13" s="9" t="s">
        <v>46</v>
      </c>
      <c r="E13" s="9">
        <v>26</v>
      </c>
      <c r="F13" s="9">
        <v>26</v>
      </c>
      <c r="G13" s="9" t="s">
        <v>30</v>
      </c>
      <c r="H13" s="9" t="s">
        <v>20</v>
      </c>
      <c r="I13" s="10">
        <v>6738413</v>
      </c>
      <c r="J13" s="10">
        <v>3893325</v>
      </c>
      <c r="K13" s="13">
        <v>7712112</v>
      </c>
      <c r="L13" s="13">
        <f>K13/30*2/3*F13</f>
        <v>4455886.9333333336</v>
      </c>
      <c r="M13" s="13">
        <f t="shared" si="0"/>
        <v>562561.93333333358</v>
      </c>
      <c r="N13" s="20" t="s">
        <v>13</v>
      </c>
      <c r="O13" s="28" t="s">
        <v>14</v>
      </c>
      <c r="P13" s="29" t="s">
        <v>16</v>
      </c>
    </row>
    <row r="14" spans="1:16" x14ac:dyDescent="0.35">
      <c r="A14" s="44"/>
      <c r="B14" s="8">
        <v>36204795</v>
      </c>
      <c r="C14" s="9" t="s">
        <v>47</v>
      </c>
      <c r="D14" s="9" t="s">
        <v>48</v>
      </c>
      <c r="E14" s="9">
        <v>30</v>
      </c>
      <c r="F14" s="9">
        <v>30</v>
      </c>
      <c r="G14" s="9" t="s">
        <v>30</v>
      </c>
      <c r="H14" s="9" t="s">
        <v>20</v>
      </c>
      <c r="I14" s="10">
        <v>6738413</v>
      </c>
      <c r="J14" s="10">
        <v>4492298</v>
      </c>
      <c r="K14" s="13">
        <v>7712112</v>
      </c>
      <c r="L14" s="13">
        <f>K14/30*2/3*F14</f>
        <v>5141408</v>
      </c>
      <c r="M14" s="13">
        <f t="shared" si="0"/>
        <v>649110</v>
      </c>
      <c r="N14" s="20" t="s">
        <v>13</v>
      </c>
      <c r="O14" s="28" t="s">
        <v>14</v>
      </c>
      <c r="P14" s="29" t="s">
        <v>16</v>
      </c>
    </row>
    <row r="15" spans="1:16" x14ac:dyDescent="0.35">
      <c r="A15" s="44"/>
      <c r="B15" s="8">
        <v>37088809</v>
      </c>
      <c r="C15" s="9" t="s">
        <v>49</v>
      </c>
      <c r="D15" s="9" t="s">
        <v>50</v>
      </c>
      <c r="E15" s="9">
        <v>12</v>
      </c>
      <c r="F15" s="9">
        <v>12</v>
      </c>
      <c r="G15" s="9" t="s">
        <v>30</v>
      </c>
      <c r="H15" s="9" t="s">
        <v>20</v>
      </c>
      <c r="I15" s="10">
        <v>7680606</v>
      </c>
      <c r="J15" s="10">
        <v>1536121</v>
      </c>
      <c r="K15" s="13">
        <v>7712112</v>
      </c>
      <c r="L15" s="13">
        <f>K15/30*0.5*F15</f>
        <v>1542422.4</v>
      </c>
      <c r="M15" s="13">
        <f t="shared" si="0"/>
        <v>6301.3999999999069</v>
      </c>
      <c r="N15" s="20" t="s">
        <v>13</v>
      </c>
      <c r="O15" s="28" t="s">
        <v>14</v>
      </c>
      <c r="P15" s="29" t="s">
        <v>16</v>
      </c>
    </row>
    <row r="16" spans="1:16" x14ac:dyDescent="0.35">
      <c r="A16" s="34">
        <v>31478390</v>
      </c>
      <c r="B16" s="8" t="s">
        <v>51</v>
      </c>
      <c r="C16" s="9" t="s">
        <v>52</v>
      </c>
      <c r="D16" s="9" t="s">
        <v>53</v>
      </c>
      <c r="E16" s="9">
        <v>15</v>
      </c>
      <c r="F16" s="9">
        <v>13</v>
      </c>
      <c r="G16" s="9" t="s">
        <v>29</v>
      </c>
      <c r="H16" s="9" t="s">
        <v>20</v>
      </c>
      <c r="I16" s="10">
        <v>4877073</v>
      </c>
      <c r="J16" s="10">
        <v>1408939</v>
      </c>
      <c r="K16" s="13">
        <v>5582524</v>
      </c>
      <c r="L16" s="13">
        <f>K16/30*2/3*F16</f>
        <v>1612729.1555555556</v>
      </c>
      <c r="M16" s="13">
        <f t="shared" si="0"/>
        <v>203790.1555555556</v>
      </c>
      <c r="N16" s="20" t="s">
        <v>13</v>
      </c>
      <c r="O16" s="28" t="s">
        <v>14</v>
      </c>
      <c r="P16" s="29" t="s">
        <v>16</v>
      </c>
    </row>
    <row r="17" spans="1:16" ht="29" x14ac:dyDescent="0.35">
      <c r="A17" s="45">
        <v>31642847</v>
      </c>
      <c r="B17" s="8">
        <v>35007156</v>
      </c>
      <c r="C17" s="9" t="s">
        <v>54</v>
      </c>
      <c r="D17" s="9" t="s">
        <v>54</v>
      </c>
      <c r="E17" s="9">
        <v>1</v>
      </c>
      <c r="F17" s="9">
        <v>0</v>
      </c>
      <c r="G17" s="9" t="s">
        <v>29</v>
      </c>
      <c r="H17" s="9" t="s">
        <v>20</v>
      </c>
      <c r="I17" s="10" t="s">
        <v>36</v>
      </c>
      <c r="J17" s="10" t="s">
        <v>36</v>
      </c>
      <c r="K17" s="13" t="s">
        <v>36</v>
      </c>
      <c r="L17" s="13" t="s">
        <v>36</v>
      </c>
      <c r="M17" s="13" t="s">
        <v>36</v>
      </c>
      <c r="N17" s="21" t="s">
        <v>55</v>
      </c>
      <c r="O17" s="24" t="s">
        <v>56</v>
      </c>
      <c r="P17" s="22" t="s">
        <v>57</v>
      </c>
    </row>
    <row r="18" spans="1:16" x14ac:dyDescent="0.35">
      <c r="A18" s="45"/>
      <c r="B18" s="8">
        <v>35007159</v>
      </c>
      <c r="C18" s="9" t="s">
        <v>58</v>
      </c>
      <c r="D18" s="9" t="s">
        <v>58</v>
      </c>
      <c r="E18" s="9">
        <v>30</v>
      </c>
      <c r="F18" s="9">
        <v>29</v>
      </c>
      <c r="G18" s="9" t="s">
        <v>30</v>
      </c>
      <c r="H18" s="9" t="s">
        <v>20</v>
      </c>
      <c r="I18" s="10">
        <v>6268883</v>
      </c>
      <c r="J18" s="10">
        <v>4039967</v>
      </c>
      <c r="K18" s="13">
        <v>7177438</v>
      </c>
      <c r="L18" s="13">
        <f t="shared" ref="L18:L23" si="1">K18/30*2/3*F18</f>
        <v>4625460.0444444446</v>
      </c>
      <c r="M18" s="13">
        <f t="shared" ref="M18:M23" si="2">L18-J18</f>
        <v>585493.04444444459</v>
      </c>
      <c r="N18" s="20" t="s">
        <v>13</v>
      </c>
      <c r="O18" s="28" t="s">
        <v>14</v>
      </c>
      <c r="P18" s="29" t="s">
        <v>16</v>
      </c>
    </row>
    <row r="19" spans="1:16" x14ac:dyDescent="0.35">
      <c r="A19" s="45"/>
      <c r="B19" s="8">
        <v>35210956</v>
      </c>
      <c r="C19" s="9" t="s">
        <v>59</v>
      </c>
      <c r="D19" s="9" t="s">
        <v>60</v>
      </c>
      <c r="E19" s="9">
        <v>10</v>
      </c>
      <c r="F19" s="9">
        <v>10</v>
      </c>
      <c r="G19" s="9" t="s">
        <v>30</v>
      </c>
      <c r="H19" s="9" t="s">
        <v>20</v>
      </c>
      <c r="I19" s="10">
        <v>6268883</v>
      </c>
      <c r="J19" s="10">
        <v>1393092</v>
      </c>
      <c r="K19" s="13">
        <v>7177438</v>
      </c>
      <c r="L19" s="13">
        <f t="shared" si="1"/>
        <v>1594986.222222222</v>
      </c>
      <c r="M19" s="13">
        <f t="shared" si="2"/>
        <v>201894.22222222202</v>
      </c>
      <c r="N19" s="20" t="s">
        <v>13</v>
      </c>
      <c r="O19" s="28" t="s">
        <v>14</v>
      </c>
      <c r="P19" s="29" t="s">
        <v>16</v>
      </c>
    </row>
    <row r="20" spans="1:16" x14ac:dyDescent="0.35">
      <c r="A20" s="45"/>
      <c r="B20" s="8">
        <v>35278310</v>
      </c>
      <c r="C20" s="9" t="s">
        <v>22</v>
      </c>
      <c r="D20" s="9" t="s">
        <v>61</v>
      </c>
      <c r="E20" s="9">
        <v>10</v>
      </c>
      <c r="F20" s="9">
        <v>10</v>
      </c>
      <c r="G20" s="9" t="s">
        <v>30</v>
      </c>
      <c r="H20" s="9" t="s">
        <v>20</v>
      </c>
      <c r="I20" s="10">
        <v>6268883</v>
      </c>
      <c r="J20" s="10">
        <v>1393092</v>
      </c>
      <c r="K20" s="13">
        <v>7177438</v>
      </c>
      <c r="L20" s="13">
        <f t="shared" si="1"/>
        <v>1594986.222222222</v>
      </c>
      <c r="M20" s="13">
        <f t="shared" si="2"/>
        <v>201894.22222222202</v>
      </c>
      <c r="N20" s="20" t="s">
        <v>13</v>
      </c>
      <c r="O20" s="28" t="s">
        <v>14</v>
      </c>
      <c r="P20" s="29" t="s">
        <v>16</v>
      </c>
    </row>
    <row r="21" spans="1:16" x14ac:dyDescent="0.35">
      <c r="A21" s="45"/>
      <c r="B21" s="8" t="s">
        <v>62</v>
      </c>
      <c r="C21" s="9" t="s">
        <v>63</v>
      </c>
      <c r="D21" s="9" t="s">
        <v>64</v>
      </c>
      <c r="E21" s="9">
        <v>10</v>
      </c>
      <c r="F21" s="9">
        <v>10</v>
      </c>
      <c r="G21" s="9" t="s">
        <v>30</v>
      </c>
      <c r="H21" s="9" t="s">
        <v>20</v>
      </c>
      <c r="I21" s="10">
        <v>6268883</v>
      </c>
      <c r="J21" s="10">
        <v>1393092</v>
      </c>
      <c r="K21" s="13">
        <v>7177438</v>
      </c>
      <c r="L21" s="13">
        <f t="shared" si="1"/>
        <v>1594986.222222222</v>
      </c>
      <c r="M21" s="13">
        <f t="shared" si="2"/>
        <v>201894.22222222202</v>
      </c>
      <c r="N21" s="20" t="s">
        <v>13</v>
      </c>
      <c r="O21" s="28" t="s">
        <v>14</v>
      </c>
      <c r="P21" s="29" t="s">
        <v>16</v>
      </c>
    </row>
    <row r="22" spans="1:16" x14ac:dyDescent="0.35">
      <c r="A22" s="45"/>
      <c r="B22" s="8">
        <v>35441289</v>
      </c>
      <c r="C22" s="9" t="s">
        <v>65</v>
      </c>
      <c r="D22" s="9" t="s">
        <v>66</v>
      </c>
      <c r="E22" s="9">
        <v>10</v>
      </c>
      <c r="F22" s="9">
        <v>10</v>
      </c>
      <c r="G22" s="9" t="s">
        <v>30</v>
      </c>
      <c r="H22" s="9" t="s">
        <v>20</v>
      </c>
      <c r="I22" s="10">
        <v>6268883</v>
      </c>
      <c r="J22" s="10">
        <v>1393092</v>
      </c>
      <c r="K22" s="13">
        <v>7177438</v>
      </c>
      <c r="L22" s="13">
        <f t="shared" si="1"/>
        <v>1594986.222222222</v>
      </c>
      <c r="M22" s="13">
        <f t="shared" si="2"/>
        <v>201894.22222222202</v>
      </c>
      <c r="N22" s="20" t="s">
        <v>13</v>
      </c>
      <c r="O22" s="28" t="s">
        <v>14</v>
      </c>
      <c r="P22" s="29" t="s">
        <v>16</v>
      </c>
    </row>
    <row r="23" spans="1:16" x14ac:dyDescent="0.35">
      <c r="A23" s="45"/>
      <c r="B23" s="8">
        <v>35522716</v>
      </c>
      <c r="C23" s="9" t="s">
        <v>67</v>
      </c>
      <c r="D23" s="9" t="s">
        <v>68</v>
      </c>
      <c r="E23" s="9">
        <v>10</v>
      </c>
      <c r="F23" s="9">
        <v>10</v>
      </c>
      <c r="G23" s="9" t="s">
        <v>30</v>
      </c>
      <c r="H23" s="9" t="s">
        <v>20</v>
      </c>
      <c r="I23" s="10">
        <v>6268883</v>
      </c>
      <c r="J23" s="10">
        <v>1393092</v>
      </c>
      <c r="K23" s="13">
        <v>7177438</v>
      </c>
      <c r="L23" s="13">
        <f t="shared" si="1"/>
        <v>1594986.222222222</v>
      </c>
      <c r="M23" s="13">
        <f t="shared" si="2"/>
        <v>201894.22222222202</v>
      </c>
      <c r="N23" s="20" t="s">
        <v>13</v>
      </c>
      <c r="O23" s="28" t="s">
        <v>14</v>
      </c>
      <c r="P23" s="29" t="s">
        <v>16</v>
      </c>
    </row>
    <row r="24" spans="1:16" x14ac:dyDescent="0.35">
      <c r="A24" s="45"/>
      <c r="B24" s="8">
        <v>35601376</v>
      </c>
      <c r="C24" s="9" t="s">
        <v>69</v>
      </c>
      <c r="D24" s="9" t="s">
        <v>37</v>
      </c>
      <c r="E24" s="9">
        <v>10</v>
      </c>
      <c r="F24" s="9">
        <v>10</v>
      </c>
      <c r="G24" s="9" t="s">
        <v>30</v>
      </c>
      <c r="H24" s="9" t="s">
        <v>20</v>
      </c>
      <c r="I24" s="10">
        <v>6268883</v>
      </c>
      <c r="J24" s="10">
        <v>1358264</v>
      </c>
      <c r="K24" s="13">
        <v>7177438</v>
      </c>
      <c r="L24" s="13">
        <v>1555119</v>
      </c>
      <c r="M24" s="13">
        <v>196855</v>
      </c>
      <c r="N24" s="20" t="s">
        <v>13</v>
      </c>
      <c r="O24" s="28" t="s">
        <v>14</v>
      </c>
      <c r="P24" s="29" t="s">
        <v>16</v>
      </c>
    </row>
    <row r="25" spans="1:16" x14ac:dyDescent="0.35">
      <c r="A25" s="45"/>
      <c r="B25" s="8" t="s">
        <v>70</v>
      </c>
      <c r="C25" s="9" t="s">
        <v>71</v>
      </c>
      <c r="D25" s="9" t="s">
        <v>72</v>
      </c>
      <c r="E25" s="9">
        <v>8</v>
      </c>
      <c r="F25" s="9">
        <v>8</v>
      </c>
      <c r="G25" s="9" t="s">
        <v>30</v>
      </c>
      <c r="H25" s="9" t="s">
        <v>20</v>
      </c>
      <c r="I25" s="10">
        <v>6268883</v>
      </c>
      <c r="J25" s="10">
        <v>835851</v>
      </c>
      <c r="K25" s="13">
        <v>7177438</v>
      </c>
      <c r="L25" s="13">
        <f>K25/30*0.5*F25</f>
        <v>956991.73333333328</v>
      </c>
      <c r="M25" s="13">
        <f>L25-J25</f>
        <v>121140.73333333328</v>
      </c>
      <c r="N25" s="20" t="s">
        <v>13</v>
      </c>
      <c r="O25" s="28" t="s">
        <v>14</v>
      </c>
      <c r="P25" s="29" t="s">
        <v>16</v>
      </c>
    </row>
    <row r="26" spans="1:16" ht="72.5" x14ac:dyDescent="0.35">
      <c r="A26" s="45"/>
      <c r="B26" s="8" t="s">
        <v>73</v>
      </c>
      <c r="C26" s="9" t="s">
        <v>74</v>
      </c>
      <c r="D26" s="9" t="s">
        <v>75</v>
      </c>
      <c r="E26" s="9">
        <v>2</v>
      </c>
      <c r="F26" s="9">
        <v>0</v>
      </c>
      <c r="G26" s="9" t="s">
        <v>29</v>
      </c>
      <c r="H26" s="9" t="s">
        <v>20</v>
      </c>
      <c r="I26" s="10" t="s">
        <v>36</v>
      </c>
      <c r="J26" s="10" t="s">
        <v>36</v>
      </c>
      <c r="K26" s="15" t="s">
        <v>36</v>
      </c>
      <c r="L26" s="15" t="s">
        <v>36</v>
      </c>
      <c r="M26" s="15" t="s">
        <v>36</v>
      </c>
      <c r="N26" s="19" t="s">
        <v>76</v>
      </c>
      <c r="O26" s="24" t="s">
        <v>56</v>
      </c>
      <c r="P26" s="22" t="s">
        <v>57</v>
      </c>
    </row>
    <row r="27" spans="1:16" x14ac:dyDescent="0.35">
      <c r="A27" s="45">
        <v>31862535</v>
      </c>
      <c r="B27" s="8">
        <v>35219431</v>
      </c>
      <c r="C27" s="9" t="s">
        <v>77</v>
      </c>
      <c r="D27" s="9" t="s">
        <v>52</v>
      </c>
      <c r="E27" s="9">
        <v>5</v>
      </c>
      <c r="F27" s="9">
        <v>3</v>
      </c>
      <c r="G27" s="9" t="s">
        <v>29</v>
      </c>
      <c r="H27" s="9" t="s">
        <v>20</v>
      </c>
      <c r="I27" s="10">
        <v>15845358</v>
      </c>
      <c r="J27" s="10">
        <v>1056362</v>
      </c>
      <c r="K27" s="13">
        <v>18147046</v>
      </c>
      <c r="L27" s="13">
        <f>K27/30*2/3*F27</f>
        <v>1209803.0666666667</v>
      </c>
      <c r="M27" s="13">
        <f>L27-J27</f>
        <v>153441.06666666665</v>
      </c>
      <c r="N27" s="20" t="s">
        <v>13</v>
      </c>
      <c r="O27" s="28" t="s">
        <v>14</v>
      </c>
      <c r="P27" s="29" t="s">
        <v>16</v>
      </c>
    </row>
    <row r="28" spans="1:16" x14ac:dyDescent="0.35">
      <c r="A28" s="45"/>
      <c r="B28" s="8">
        <v>35324234</v>
      </c>
      <c r="C28" s="9" t="s">
        <v>79</v>
      </c>
      <c r="D28" s="9" t="s">
        <v>80</v>
      </c>
      <c r="E28" s="9">
        <v>10</v>
      </c>
      <c r="F28" s="9">
        <v>10</v>
      </c>
      <c r="G28" s="9" t="s">
        <v>30</v>
      </c>
      <c r="H28" s="9" t="s">
        <v>20</v>
      </c>
      <c r="I28" s="10">
        <v>15845358</v>
      </c>
      <c r="J28" s="10">
        <v>3521208</v>
      </c>
      <c r="K28" s="13">
        <v>18147046</v>
      </c>
      <c r="L28" s="13">
        <f>K28/30*2/3*F28</f>
        <v>4032676.8888888885</v>
      </c>
      <c r="M28" s="13">
        <f>L28-J28</f>
        <v>511468.88888888853</v>
      </c>
      <c r="N28" s="20" t="s">
        <v>13</v>
      </c>
      <c r="O28" s="28" t="s">
        <v>14</v>
      </c>
      <c r="P28" s="29" t="s">
        <v>16</v>
      </c>
    </row>
    <row r="29" spans="1:16" ht="29" x14ac:dyDescent="0.35">
      <c r="A29" s="45"/>
      <c r="B29" s="9" t="s">
        <v>36</v>
      </c>
      <c r="C29" s="9" t="s">
        <v>78</v>
      </c>
      <c r="D29" s="9" t="s">
        <v>81</v>
      </c>
      <c r="E29" s="9">
        <v>4</v>
      </c>
      <c r="F29" s="9" t="s">
        <v>36</v>
      </c>
      <c r="G29" s="9" t="s">
        <v>36</v>
      </c>
      <c r="H29" s="9" t="s">
        <v>36</v>
      </c>
      <c r="I29" s="14" t="s">
        <v>36</v>
      </c>
      <c r="J29" s="14" t="s">
        <v>36</v>
      </c>
      <c r="K29" s="9" t="s">
        <v>36</v>
      </c>
      <c r="L29" s="9" t="s">
        <v>36</v>
      </c>
      <c r="M29" s="9" t="s">
        <v>36</v>
      </c>
      <c r="N29" s="19" t="s">
        <v>38</v>
      </c>
      <c r="O29" s="28" t="s">
        <v>39</v>
      </c>
      <c r="P29" s="29" t="s">
        <v>40</v>
      </c>
    </row>
    <row r="30" spans="1:16" s="43" customFormat="1" x14ac:dyDescent="0.35">
      <c r="A30" s="36">
        <v>38565237</v>
      </c>
      <c r="B30" s="37">
        <v>34881819</v>
      </c>
      <c r="C30" s="37" t="s">
        <v>82</v>
      </c>
      <c r="D30" s="37" t="s">
        <v>83</v>
      </c>
      <c r="E30" s="37">
        <v>7</v>
      </c>
      <c r="F30" s="37">
        <v>7</v>
      </c>
      <c r="G30" s="37" t="s">
        <v>30</v>
      </c>
      <c r="H30" s="37" t="s">
        <v>20</v>
      </c>
      <c r="I30" s="38">
        <v>3221109</v>
      </c>
      <c r="J30" s="38">
        <v>501064</v>
      </c>
      <c r="K30" s="39">
        <v>3596477</v>
      </c>
      <c r="L30" s="39">
        <f>K30/30*2/3*F30</f>
        <v>559451.97777777782</v>
      </c>
      <c r="M30" s="39">
        <f>L30-J30</f>
        <v>58387.977777777822</v>
      </c>
      <c r="N30" s="40" t="s">
        <v>13</v>
      </c>
      <c r="O30" s="41" t="s">
        <v>14</v>
      </c>
      <c r="P30" s="42" t="s">
        <v>16</v>
      </c>
    </row>
    <row r="31" spans="1:16" x14ac:dyDescent="0.35">
      <c r="A31" s="34">
        <v>38602913</v>
      </c>
      <c r="B31" s="8">
        <v>34857358</v>
      </c>
      <c r="C31" s="9" t="s">
        <v>84</v>
      </c>
      <c r="D31" s="9" t="s">
        <v>85</v>
      </c>
      <c r="E31" s="9">
        <v>126</v>
      </c>
      <c r="F31" s="9">
        <v>126</v>
      </c>
      <c r="G31" s="9" t="s">
        <v>29</v>
      </c>
      <c r="H31" s="9" t="s">
        <v>86</v>
      </c>
      <c r="I31" s="10">
        <v>9882543</v>
      </c>
      <c r="J31" s="10">
        <v>41506680</v>
      </c>
      <c r="K31" s="13">
        <v>10993580</v>
      </c>
      <c r="L31" s="13">
        <f>K31/30*F31</f>
        <v>46173036</v>
      </c>
      <c r="M31" s="13">
        <f>L31-J31</f>
        <v>4666356</v>
      </c>
      <c r="N31" s="20" t="s">
        <v>13</v>
      </c>
      <c r="O31" s="28" t="s">
        <v>14</v>
      </c>
      <c r="P31" s="29" t="s">
        <v>16</v>
      </c>
    </row>
    <row r="32" spans="1:16" ht="43.5" x14ac:dyDescent="0.35">
      <c r="A32" s="44">
        <v>38859320</v>
      </c>
      <c r="B32" s="8">
        <v>34701368</v>
      </c>
      <c r="C32" s="9" t="s">
        <v>87</v>
      </c>
      <c r="D32" s="9" t="s">
        <v>88</v>
      </c>
      <c r="E32" s="9">
        <v>6</v>
      </c>
      <c r="F32" s="9">
        <v>4</v>
      </c>
      <c r="G32" s="9" t="s">
        <v>29</v>
      </c>
      <c r="H32" s="9" t="s">
        <v>20</v>
      </c>
      <c r="I32" s="10" t="s">
        <v>36</v>
      </c>
      <c r="J32" s="10" t="s">
        <v>36</v>
      </c>
      <c r="K32" s="10" t="s">
        <v>36</v>
      </c>
      <c r="L32" s="10" t="s">
        <v>36</v>
      </c>
      <c r="M32" s="10" t="s">
        <v>36</v>
      </c>
      <c r="N32" s="19" t="s">
        <v>89</v>
      </c>
      <c r="O32" s="24" t="s">
        <v>90</v>
      </c>
      <c r="P32" s="22" t="s">
        <v>90</v>
      </c>
    </row>
    <row r="33" spans="1:18" ht="43.5" x14ac:dyDescent="0.35">
      <c r="A33" s="44"/>
      <c r="B33" s="8">
        <v>34701387</v>
      </c>
      <c r="C33" s="9" t="s">
        <v>91</v>
      </c>
      <c r="D33" s="9" t="s">
        <v>92</v>
      </c>
      <c r="E33" s="9">
        <v>30</v>
      </c>
      <c r="F33" s="9">
        <v>30</v>
      </c>
      <c r="G33" s="9" t="s">
        <v>30</v>
      </c>
      <c r="H33" s="9" t="s">
        <v>20</v>
      </c>
      <c r="I33" s="10" t="s">
        <v>36</v>
      </c>
      <c r="J33" s="10" t="s">
        <v>36</v>
      </c>
      <c r="K33" s="10" t="s">
        <v>36</v>
      </c>
      <c r="L33" s="10" t="s">
        <v>36</v>
      </c>
      <c r="M33" s="10" t="s">
        <v>36</v>
      </c>
      <c r="N33" s="19" t="s">
        <v>89</v>
      </c>
      <c r="O33" s="24" t="s">
        <v>90</v>
      </c>
      <c r="P33" s="22" t="s">
        <v>90</v>
      </c>
    </row>
    <row r="34" spans="1:18" ht="43.5" x14ac:dyDescent="0.35">
      <c r="A34" s="44"/>
      <c r="B34" s="8">
        <v>35136437</v>
      </c>
      <c r="C34" s="9" t="s">
        <v>93</v>
      </c>
      <c r="D34" s="9" t="s">
        <v>94</v>
      </c>
      <c r="E34" s="9">
        <v>13</v>
      </c>
      <c r="F34" s="9">
        <v>13</v>
      </c>
      <c r="G34" s="9" t="s">
        <v>30</v>
      </c>
      <c r="H34" s="9" t="s">
        <v>20</v>
      </c>
      <c r="I34" s="10" t="s">
        <v>36</v>
      </c>
      <c r="J34" s="10" t="s">
        <v>36</v>
      </c>
      <c r="K34" s="10" t="s">
        <v>36</v>
      </c>
      <c r="L34" s="10" t="s">
        <v>36</v>
      </c>
      <c r="M34" s="10" t="s">
        <v>36</v>
      </c>
      <c r="N34" s="19" t="s">
        <v>89</v>
      </c>
      <c r="O34" s="24" t="s">
        <v>90</v>
      </c>
      <c r="P34" s="22" t="s">
        <v>90</v>
      </c>
    </row>
    <row r="35" spans="1:18" ht="29" x14ac:dyDescent="0.35">
      <c r="A35" s="34">
        <v>66825492</v>
      </c>
      <c r="B35" s="8">
        <v>36815059</v>
      </c>
      <c r="C35" s="9" t="s">
        <v>95</v>
      </c>
      <c r="D35" s="9" t="s">
        <v>96</v>
      </c>
      <c r="E35" s="9">
        <v>2</v>
      </c>
      <c r="F35" s="9">
        <v>2</v>
      </c>
      <c r="G35" s="9" t="s">
        <v>30</v>
      </c>
      <c r="H35" s="9" t="s">
        <v>20</v>
      </c>
      <c r="I35" s="10">
        <v>4921737</v>
      </c>
      <c r="J35" s="10">
        <v>218743</v>
      </c>
      <c r="K35" s="13" t="s">
        <v>36</v>
      </c>
      <c r="L35" s="13" t="s">
        <v>36</v>
      </c>
      <c r="M35" s="13" t="s">
        <v>36</v>
      </c>
      <c r="N35" s="21" t="s">
        <v>97</v>
      </c>
      <c r="O35" s="24" t="s">
        <v>104</v>
      </c>
      <c r="P35" s="22" t="s">
        <v>98</v>
      </c>
    </row>
    <row r="36" spans="1:18" x14ac:dyDescent="0.35">
      <c r="A36" s="44">
        <v>66878020</v>
      </c>
      <c r="B36" s="8">
        <v>35518661</v>
      </c>
      <c r="C36" s="9" t="s">
        <v>99</v>
      </c>
      <c r="D36" s="9" t="s">
        <v>100</v>
      </c>
      <c r="E36" s="9">
        <v>20</v>
      </c>
      <c r="F36" s="9">
        <v>18</v>
      </c>
      <c r="G36" s="9" t="s">
        <v>29</v>
      </c>
      <c r="H36" s="9" t="s">
        <v>20</v>
      </c>
      <c r="I36" s="10">
        <v>6947868</v>
      </c>
      <c r="J36" s="10">
        <v>2779161</v>
      </c>
      <c r="K36" s="13">
        <v>7954036</v>
      </c>
      <c r="L36" s="13">
        <f>K36/30*2/3*F36</f>
        <v>3181614.4</v>
      </c>
      <c r="M36" s="13">
        <f>L36-J36</f>
        <v>402453.39999999991</v>
      </c>
      <c r="N36" s="20" t="s">
        <v>13</v>
      </c>
      <c r="O36" s="28" t="s">
        <v>14</v>
      </c>
      <c r="P36" s="29" t="s">
        <v>16</v>
      </c>
    </row>
    <row r="37" spans="1:18" x14ac:dyDescent="0.35">
      <c r="A37" s="44"/>
      <c r="B37" s="8">
        <v>35736535</v>
      </c>
      <c r="C37" s="9" t="s">
        <v>101</v>
      </c>
      <c r="D37" s="9" t="s">
        <v>74</v>
      </c>
      <c r="E37" s="9">
        <v>15</v>
      </c>
      <c r="F37" s="9">
        <v>15</v>
      </c>
      <c r="G37" s="9" t="s">
        <v>30</v>
      </c>
      <c r="H37" s="9" t="s">
        <v>20</v>
      </c>
      <c r="I37" s="10">
        <v>6947868</v>
      </c>
      <c r="J37" s="10">
        <v>2315968</v>
      </c>
      <c r="K37" s="13">
        <v>7954036</v>
      </c>
      <c r="L37" s="13">
        <f>K37/30*2/3*F37</f>
        <v>2651345.333333333</v>
      </c>
      <c r="M37" s="13">
        <f>L37-J37</f>
        <v>335377.33333333302</v>
      </c>
      <c r="N37" s="20" t="s">
        <v>13</v>
      </c>
      <c r="O37" s="28" t="s">
        <v>14</v>
      </c>
      <c r="P37" s="29" t="s">
        <v>16</v>
      </c>
    </row>
    <row r="38" spans="1:18" ht="29" x14ac:dyDescent="0.35">
      <c r="A38" s="44">
        <v>66908722</v>
      </c>
      <c r="B38" s="8" t="s">
        <v>102</v>
      </c>
      <c r="C38" s="9" t="s">
        <v>103</v>
      </c>
      <c r="D38" s="9" t="s">
        <v>26</v>
      </c>
      <c r="E38" s="9">
        <v>2</v>
      </c>
      <c r="F38" s="9">
        <v>2</v>
      </c>
      <c r="G38" s="9" t="s">
        <v>30</v>
      </c>
      <c r="H38" s="9" t="s">
        <v>20</v>
      </c>
      <c r="I38" s="10">
        <v>5056581</v>
      </c>
      <c r="J38" s="10">
        <v>224738</v>
      </c>
      <c r="K38" s="13" t="s">
        <v>36</v>
      </c>
      <c r="L38" s="13" t="s">
        <v>36</v>
      </c>
      <c r="M38" s="13" t="s">
        <v>36</v>
      </c>
      <c r="N38" s="21" t="s">
        <v>97</v>
      </c>
      <c r="O38" s="24" t="s">
        <v>104</v>
      </c>
      <c r="P38" s="22" t="s">
        <v>98</v>
      </c>
    </row>
    <row r="39" spans="1:18" ht="58" x14ac:dyDescent="0.35">
      <c r="A39" s="44"/>
      <c r="B39" s="8">
        <v>36661526</v>
      </c>
      <c r="C39" s="9" t="s">
        <v>105</v>
      </c>
      <c r="D39" s="9" t="s">
        <v>106</v>
      </c>
      <c r="E39" s="9">
        <v>2</v>
      </c>
      <c r="F39" s="9">
        <v>0</v>
      </c>
      <c r="G39" s="9" t="s">
        <v>29</v>
      </c>
      <c r="H39" s="9" t="s">
        <v>20</v>
      </c>
      <c r="I39" s="10" t="s">
        <v>36</v>
      </c>
      <c r="J39" s="10" t="s">
        <v>36</v>
      </c>
      <c r="K39" s="10" t="s">
        <v>36</v>
      </c>
      <c r="L39" s="10" t="s">
        <v>36</v>
      </c>
      <c r="M39" s="10" t="s">
        <v>36</v>
      </c>
      <c r="N39" s="19" t="s">
        <v>107</v>
      </c>
      <c r="O39" s="24" t="s">
        <v>56</v>
      </c>
      <c r="P39" s="22" t="s">
        <v>57</v>
      </c>
    </row>
    <row r="40" spans="1:18" x14ac:dyDescent="0.35">
      <c r="A40" s="44">
        <v>66926521</v>
      </c>
      <c r="B40" s="8">
        <v>35335042</v>
      </c>
      <c r="C40" s="9" t="s">
        <v>108</v>
      </c>
      <c r="D40" s="9" t="s">
        <v>63</v>
      </c>
      <c r="E40" s="9">
        <v>4</v>
      </c>
      <c r="F40" s="9">
        <v>3</v>
      </c>
      <c r="G40" s="9" t="s">
        <v>30</v>
      </c>
      <c r="H40" s="9" t="s">
        <v>20</v>
      </c>
      <c r="I40" s="10">
        <v>7639041</v>
      </c>
      <c r="J40" s="10">
        <v>509272</v>
      </c>
      <c r="K40" s="13">
        <v>8472853</v>
      </c>
      <c r="L40" s="13">
        <f>K40/30*2/3*F40</f>
        <v>564856.8666666667</v>
      </c>
      <c r="M40" s="13">
        <f t="shared" ref="M40:M46" si="3">L40-J40</f>
        <v>55584.866666666698</v>
      </c>
      <c r="N40" s="20" t="s">
        <v>13</v>
      </c>
      <c r="O40" s="28" t="s">
        <v>14</v>
      </c>
      <c r="P40" s="29" t="s">
        <v>16</v>
      </c>
    </row>
    <row r="41" spans="1:18" x14ac:dyDescent="0.35">
      <c r="A41" s="44"/>
      <c r="B41" s="8">
        <v>35402372</v>
      </c>
      <c r="C41" s="9" t="s">
        <v>109</v>
      </c>
      <c r="D41" s="9" t="s">
        <v>110</v>
      </c>
      <c r="E41" s="9">
        <v>4</v>
      </c>
      <c r="F41" s="9">
        <v>4</v>
      </c>
      <c r="G41" s="9" t="s">
        <v>30</v>
      </c>
      <c r="H41" s="9" t="s">
        <v>20</v>
      </c>
      <c r="I41" s="10">
        <v>7639041</v>
      </c>
      <c r="J41" s="10">
        <v>679029</v>
      </c>
      <c r="K41" s="13">
        <v>8472853</v>
      </c>
      <c r="L41" s="13">
        <f>K41/30*2/3*F41</f>
        <v>753142.48888888897</v>
      </c>
      <c r="M41" s="13">
        <f t="shared" si="3"/>
        <v>74113.488888888969</v>
      </c>
      <c r="N41" s="20" t="s">
        <v>111</v>
      </c>
      <c r="O41" s="28" t="s">
        <v>14</v>
      </c>
      <c r="P41" s="29" t="s">
        <v>16</v>
      </c>
      <c r="Q41" s="1" t="s">
        <v>112</v>
      </c>
    </row>
    <row r="42" spans="1:18" x14ac:dyDescent="0.35">
      <c r="A42" s="34">
        <v>67024096</v>
      </c>
      <c r="B42" s="8">
        <v>35749236</v>
      </c>
      <c r="C42" s="9" t="s">
        <v>113</v>
      </c>
      <c r="D42" s="9" t="s">
        <v>96</v>
      </c>
      <c r="E42" s="9">
        <v>149</v>
      </c>
      <c r="F42" s="9">
        <v>149</v>
      </c>
      <c r="G42" s="9" t="s">
        <v>29</v>
      </c>
      <c r="H42" s="9" t="s">
        <v>86</v>
      </c>
      <c r="I42" s="10">
        <v>6133442</v>
      </c>
      <c r="J42" s="10">
        <v>30462761</v>
      </c>
      <c r="K42" s="13">
        <v>7019632</v>
      </c>
      <c r="L42" s="13">
        <f>K42/30*F42</f>
        <v>34864172.266666666</v>
      </c>
      <c r="M42" s="13">
        <f t="shared" si="3"/>
        <v>4401411.2666666657</v>
      </c>
      <c r="N42" s="20" t="s">
        <v>13</v>
      </c>
      <c r="O42" s="28" t="s">
        <v>14</v>
      </c>
      <c r="P42" s="29" t="s">
        <v>16</v>
      </c>
    </row>
    <row r="43" spans="1:18" x14ac:dyDescent="0.35">
      <c r="A43" s="36">
        <v>67030194</v>
      </c>
      <c r="B43" s="37">
        <v>34767881</v>
      </c>
      <c r="C43" s="37" t="s">
        <v>114</v>
      </c>
      <c r="D43" s="37" t="s">
        <v>115</v>
      </c>
      <c r="E43" s="37">
        <v>8</v>
      </c>
      <c r="F43" s="37">
        <v>8</v>
      </c>
      <c r="G43" s="37" t="s">
        <v>30</v>
      </c>
      <c r="H43" s="37" t="s">
        <v>20</v>
      </c>
      <c r="I43" s="38">
        <v>5815411</v>
      </c>
      <c r="J43" s="38">
        <v>1033856</v>
      </c>
      <c r="K43" s="39">
        <v>6530869</v>
      </c>
      <c r="L43" s="39">
        <f>K43/30*2/3*F43</f>
        <v>1161043.3777777778</v>
      </c>
      <c r="M43" s="39">
        <f t="shared" si="3"/>
        <v>127187.37777777785</v>
      </c>
      <c r="N43" s="40" t="s">
        <v>13</v>
      </c>
      <c r="O43" s="41" t="s">
        <v>14</v>
      </c>
      <c r="P43" s="42" t="s">
        <v>16</v>
      </c>
      <c r="Q43" s="43"/>
      <c r="R43" s="43"/>
    </row>
    <row r="44" spans="1:18" x14ac:dyDescent="0.35">
      <c r="A44" s="34">
        <v>87030124</v>
      </c>
      <c r="B44" s="8">
        <v>35506955</v>
      </c>
      <c r="C44" s="9" t="s">
        <v>116</v>
      </c>
      <c r="D44" s="9" t="s">
        <v>61</v>
      </c>
      <c r="E44" s="9">
        <v>14</v>
      </c>
      <c r="F44" s="9">
        <v>14</v>
      </c>
      <c r="G44" s="9" t="s">
        <v>29</v>
      </c>
      <c r="H44" s="9" t="s">
        <v>21</v>
      </c>
      <c r="I44" s="10">
        <v>6947868</v>
      </c>
      <c r="J44" s="10">
        <v>3242338</v>
      </c>
      <c r="K44" s="13">
        <v>7954036</v>
      </c>
      <c r="L44" s="13">
        <f>K44/30*F44</f>
        <v>3711883.4666666668</v>
      </c>
      <c r="M44" s="13">
        <f t="shared" si="3"/>
        <v>469545.46666666679</v>
      </c>
      <c r="N44" s="20" t="s">
        <v>13</v>
      </c>
      <c r="O44" s="28" t="s">
        <v>14</v>
      </c>
      <c r="P44" s="29" t="s">
        <v>16</v>
      </c>
    </row>
    <row r="45" spans="1:18" x14ac:dyDescent="0.35">
      <c r="A45" s="44">
        <v>94313491</v>
      </c>
      <c r="B45" s="8">
        <v>34739827</v>
      </c>
      <c r="C45" s="9" t="s">
        <v>117</v>
      </c>
      <c r="D45" s="9" t="s">
        <v>118</v>
      </c>
      <c r="E45" s="9">
        <v>15</v>
      </c>
      <c r="F45" s="9">
        <v>13</v>
      </c>
      <c r="G45" s="9" t="s">
        <v>29</v>
      </c>
      <c r="H45" s="9" t="s">
        <v>20</v>
      </c>
      <c r="I45" s="10">
        <v>3426984</v>
      </c>
      <c r="J45" s="10">
        <v>990023</v>
      </c>
      <c r="K45" s="13">
        <v>3825100</v>
      </c>
      <c r="L45" s="13">
        <f>K45/30*2/3*F45</f>
        <v>1105028.8888888888</v>
      </c>
      <c r="M45" s="13">
        <f t="shared" si="3"/>
        <v>115005.88888888876</v>
      </c>
      <c r="N45" s="20" t="s">
        <v>13</v>
      </c>
      <c r="O45" s="28" t="s">
        <v>14</v>
      </c>
      <c r="P45" s="29" t="s">
        <v>16</v>
      </c>
    </row>
    <row r="46" spans="1:18" x14ac:dyDescent="0.35">
      <c r="A46" s="44"/>
      <c r="B46" s="8" t="s">
        <v>119</v>
      </c>
      <c r="C46" s="9" t="s">
        <v>82</v>
      </c>
      <c r="D46" s="9" t="s">
        <v>94</v>
      </c>
      <c r="E46" s="9">
        <v>15</v>
      </c>
      <c r="F46" s="9">
        <v>15</v>
      </c>
      <c r="G46" s="9" t="s">
        <v>30</v>
      </c>
      <c r="H46" s="9" t="s">
        <v>20</v>
      </c>
      <c r="I46" s="10">
        <v>3426984</v>
      </c>
      <c r="J46" s="10">
        <v>1142334</v>
      </c>
      <c r="K46" s="13">
        <v>3825100</v>
      </c>
      <c r="L46" s="13">
        <f>K46/30*2/3*F46</f>
        <v>1275033.3333333333</v>
      </c>
      <c r="M46" s="13">
        <f t="shared" si="3"/>
        <v>132699.33333333326</v>
      </c>
      <c r="N46" s="20" t="s">
        <v>13</v>
      </c>
      <c r="O46" s="28" t="s">
        <v>14</v>
      </c>
      <c r="P46" s="29" t="s">
        <v>16</v>
      </c>
    </row>
    <row r="47" spans="1:18" ht="29" x14ac:dyDescent="0.35">
      <c r="A47" s="44">
        <v>94493023</v>
      </c>
      <c r="B47" s="9" t="s">
        <v>36</v>
      </c>
      <c r="C47" s="9" t="s">
        <v>120</v>
      </c>
      <c r="D47" s="9" t="s">
        <v>121</v>
      </c>
      <c r="E47" s="9">
        <v>8</v>
      </c>
      <c r="F47" s="9" t="s">
        <v>36</v>
      </c>
      <c r="G47" s="9" t="s">
        <v>36</v>
      </c>
      <c r="H47" s="9" t="s">
        <v>36</v>
      </c>
      <c r="I47" s="14" t="s">
        <v>36</v>
      </c>
      <c r="J47" s="14" t="s">
        <v>36</v>
      </c>
      <c r="K47" s="9" t="s">
        <v>36</v>
      </c>
      <c r="L47" s="9" t="s">
        <v>36</v>
      </c>
      <c r="M47" s="9" t="s">
        <v>36</v>
      </c>
      <c r="N47" s="19" t="s">
        <v>38</v>
      </c>
      <c r="O47" s="28" t="s">
        <v>39</v>
      </c>
      <c r="P47" s="29" t="s">
        <v>40</v>
      </c>
    </row>
    <row r="48" spans="1:18" ht="29" x14ac:dyDescent="0.35">
      <c r="A48" s="44"/>
      <c r="B48" s="9" t="s">
        <v>36</v>
      </c>
      <c r="C48" s="9" t="s">
        <v>37</v>
      </c>
      <c r="D48" s="9" t="s">
        <v>74</v>
      </c>
      <c r="E48" s="9">
        <v>10</v>
      </c>
      <c r="F48" s="9" t="s">
        <v>36</v>
      </c>
      <c r="G48" s="9" t="s">
        <v>36</v>
      </c>
      <c r="H48" s="9" t="s">
        <v>36</v>
      </c>
      <c r="I48" s="14" t="s">
        <v>36</v>
      </c>
      <c r="J48" s="14" t="s">
        <v>36</v>
      </c>
      <c r="K48" s="9" t="s">
        <v>36</v>
      </c>
      <c r="L48" s="9" t="s">
        <v>36</v>
      </c>
      <c r="M48" s="9" t="s">
        <v>36</v>
      </c>
      <c r="N48" s="19" t="s">
        <v>38</v>
      </c>
      <c r="O48" s="28" t="s">
        <v>39</v>
      </c>
      <c r="P48" s="29" t="s">
        <v>40</v>
      </c>
    </row>
    <row r="49" spans="1:16" x14ac:dyDescent="0.35">
      <c r="A49" s="34">
        <v>94534468</v>
      </c>
      <c r="B49" s="8">
        <v>34980755</v>
      </c>
      <c r="C49" s="9" t="s">
        <v>122</v>
      </c>
      <c r="D49" s="9" t="s">
        <v>123</v>
      </c>
      <c r="E49" s="9">
        <v>12</v>
      </c>
      <c r="F49" s="9">
        <v>10</v>
      </c>
      <c r="G49" s="9" t="s">
        <v>29</v>
      </c>
      <c r="H49" s="9" t="s">
        <v>20</v>
      </c>
      <c r="I49" s="10">
        <v>4626888</v>
      </c>
      <c r="J49" s="10">
        <v>1028202</v>
      </c>
      <c r="K49" s="13">
        <v>4932067</v>
      </c>
      <c r="L49" s="13">
        <f>K49/30*2/3*F49</f>
        <v>1096014.888888889</v>
      </c>
      <c r="M49" s="13">
        <f>L49-J49</f>
        <v>67812.888888888992</v>
      </c>
      <c r="N49" s="20" t="s">
        <v>13</v>
      </c>
      <c r="O49" s="28" t="s">
        <v>14</v>
      </c>
      <c r="P49" s="29" t="s">
        <v>16</v>
      </c>
    </row>
    <row r="50" spans="1:16" x14ac:dyDescent="0.35">
      <c r="A50" s="34">
        <v>94541258</v>
      </c>
      <c r="B50" s="8">
        <v>34870242</v>
      </c>
      <c r="C50" s="9" t="s">
        <v>118</v>
      </c>
      <c r="D50" s="9" t="s">
        <v>124</v>
      </c>
      <c r="E50" s="9">
        <v>10</v>
      </c>
      <c r="F50" s="9">
        <v>8</v>
      </c>
      <c r="G50" s="9" t="s">
        <v>29</v>
      </c>
      <c r="H50" s="9" t="s">
        <v>20</v>
      </c>
      <c r="I50" s="10">
        <v>13420477</v>
      </c>
      <c r="J50" s="10">
        <v>2385875</v>
      </c>
      <c r="K50" s="13">
        <v>15366543</v>
      </c>
      <c r="L50" s="13">
        <f>K50/30*2/3*F50</f>
        <v>2731829.8666666667</v>
      </c>
      <c r="M50" s="13">
        <f>L50-J50</f>
        <v>345954.8666666667</v>
      </c>
      <c r="N50" s="20" t="s">
        <v>13</v>
      </c>
      <c r="O50" s="28" t="s">
        <v>14</v>
      </c>
      <c r="P50" s="29" t="s">
        <v>16</v>
      </c>
    </row>
    <row r="51" spans="1:16" x14ac:dyDescent="0.35">
      <c r="A51" s="34">
        <v>1017153170</v>
      </c>
      <c r="B51" s="8">
        <v>35507703</v>
      </c>
      <c r="C51" s="9" t="s">
        <v>125</v>
      </c>
      <c r="D51" s="9" t="s">
        <v>126</v>
      </c>
      <c r="E51" s="9">
        <v>14</v>
      </c>
      <c r="F51" s="9">
        <v>14</v>
      </c>
      <c r="G51" s="9" t="s">
        <v>29</v>
      </c>
      <c r="H51" s="9" t="s">
        <v>21</v>
      </c>
      <c r="I51" s="10">
        <v>13420477</v>
      </c>
      <c r="J51" s="10">
        <v>6262889</v>
      </c>
      <c r="K51" s="13">
        <v>15366543</v>
      </c>
      <c r="L51" s="13">
        <f>K51/30*F51</f>
        <v>7171053.3999999994</v>
      </c>
      <c r="M51" s="13">
        <f>L51-J51</f>
        <v>908164.39999999944</v>
      </c>
      <c r="N51" s="20" t="s">
        <v>13</v>
      </c>
      <c r="O51" s="28" t="s">
        <v>14</v>
      </c>
      <c r="P51" s="29" t="s">
        <v>16</v>
      </c>
    </row>
    <row r="52" spans="1:16" ht="43.5" x14ac:dyDescent="0.35">
      <c r="A52" s="34">
        <v>1053806750</v>
      </c>
      <c r="B52" s="8">
        <v>36476307</v>
      </c>
      <c r="C52" s="9" t="s">
        <v>127</v>
      </c>
      <c r="D52" s="9" t="s">
        <v>128</v>
      </c>
      <c r="E52" s="9">
        <v>20</v>
      </c>
      <c r="F52" s="9">
        <v>18</v>
      </c>
      <c r="G52" s="9" t="s">
        <v>29</v>
      </c>
      <c r="H52" s="9" t="s">
        <v>20</v>
      </c>
      <c r="I52" s="10" t="s">
        <v>36</v>
      </c>
      <c r="J52" s="10" t="s">
        <v>36</v>
      </c>
      <c r="K52" s="10" t="s">
        <v>36</v>
      </c>
      <c r="L52" s="10" t="s">
        <v>36</v>
      </c>
      <c r="M52" s="10" t="s">
        <v>36</v>
      </c>
      <c r="N52" s="23" t="s">
        <v>129</v>
      </c>
      <c r="O52" s="24" t="s">
        <v>56</v>
      </c>
      <c r="P52" s="22" t="s">
        <v>130</v>
      </c>
    </row>
    <row r="53" spans="1:16" x14ac:dyDescent="0.35">
      <c r="A53" s="34">
        <v>1107103188</v>
      </c>
      <c r="B53" s="8">
        <v>34857715</v>
      </c>
      <c r="C53" s="9" t="s">
        <v>131</v>
      </c>
      <c r="D53" s="9" t="s">
        <v>101</v>
      </c>
      <c r="E53" s="9">
        <v>126</v>
      </c>
      <c r="F53" s="9">
        <v>126</v>
      </c>
      <c r="G53" s="9" t="s">
        <v>29</v>
      </c>
      <c r="H53" s="9" t="s">
        <v>86</v>
      </c>
      <c r="I53" s="10">
        <v>5769465</v>
      </c>
      <c r="J53" s="10">
        <v>24231753</v>
      </c>
      <c r="K53" s="13">
        <v>6439273</v>
      </c>
      <c r="L53" s="13">
        <f>K53/30*F53</f>
        <v>27044946.599999998</v>
      </c>
      <c r="M53" s="13">
        <f>L53-J53</f>
        <v>2813193.5999999978</v>
      </c>
      <c r="N53" s="20" t="s">
        <v>13</v>
      </c>
      <c r="O53" s="28" t="s">
        <v>14</v>
      </c>
      <c r="P53" s="29" t="s">
        <v>16</v>
      </c>
    </row>
    <row r="54" spans="1:16" ht="29" x14ac:dyDescent="0.35">
      <c r="A54" s="44">
        <v>1113305834</v>
      </c>
      <c r="B54" s="9" t="s">
        <v>36</v>
      </c>
      <c r="C54" s="9" t="s">
        <v>132</v>
      </c>
      <c r="D54" s="9" t="s">
        <v>133</v>
      </c>
      <c r="E54" s="9">
        <v>7</v>
      </c>
      <c r="F54" s="9" t="s">
        <v>36</v>
      </c>
      <c r="G54" s="9" t="s">
        <v>36</v>
      </c>
      <c r="H54" s="9" t="s">
        <v>36</v>
      </c>
      <c r="I54" s="14" t="s">
        <v>36</v>
      </c>
      <c r="J54" s="14" t="s">
        <v>36</v>
      </c>
      <c r="K54" s="9" t="s">
        <v>36</v>
      </c>
      <c r="L54" s="9" t="s">
        <v>36</v>
      </c>
      <c r="M54" s="9" t="s">
        <v>36</v>
      </c>
      <c r="N54" s="19" t="s">
        <v>38</v>
      </c>
      <c r="O54" s="28" t="s">
        <v>39</v>
      </c>
      <c r="P54" s="29" t="s">
        <v>40</v>
      </c>
    </row>
    <row r="55" spans="1:16" x14ac:dyDescent="0.35">
      <c r="A55" s="44"/>
      <c r="B55" s="8">
        <v>34668510</v>
      </c>
      <c r="C55" s="9" t="s">
        <v>134</v>
      </c>
      <c r="D55" s="9" t="s">
        <v>100</v>
      </c>
      <c r="E55" s="9">
        <v>126</v>
      </c>
      <c r="F55" s="9">
        <v>126</v>
      </c>
      <c r="G55" s="9" t="s">
        <v>29</v>
      </c>
      <c r="H55" s="9" t="s">
        <v>86</v>
      </c>
      <c r="I55" s="10">
        <v>3221109</v>
      </c>
      <c r="J55" s="10">
        <v>13528657</v>
      </c>
      <c r="K55" s="13">
        <v>3596477</v>
      </c>
      <c r="L55" s="13">
        <f>K55/30*F55</f>
        <v>15105203.4</v>
      </c>
      <c r="M55" s="13">
        <f>L55-J55</f>
        <v>1576546.4000000004</v>
      </c>
      <c r="N55" s="20" t="s">
        <v>13</v>
      </c>
      <c r="O55" s="28" t="s">
        <v>14</v>
      </c>
      <c r="P55" s="29" t="s">
        <v>16</v>
      </c>
    </row>
    <row r="56" spans="1:16" ht="29" x14ac:dyDescent="0.35">
      <c r="A56" s="44">
        <v>1113619405</v>
      </c>
      <c r="B56" s="9"/>
      <c r="C56" s="9" t="s">
        <v>135</v>
      </c>
      <c r="D56" s="9" t="s">
        <v>136</v>
      </c>
      <c r="E56" s="9">
        <v>8</v>
      </c>
      <c r="F56" s="9" t="s">
        <v>36</v>
      </c>
      <c r="G56" s="9" t="s">
        <v>36</v>
      </c>
      <c r="H56" s="9" t="s">
        <v>36</v>
      </c>
      <c r="I56" s="14" t="s">
        <v>36</v>
      </c>
      <c r="J56" s="14" t="s">
        <v>36</v>
      </c>
      <c r="K56" s="9" t="s">
        <v>36</v>
      </c>
      <c r="L56" s="9" t="s">
        <v>36</v>
      </c>
      <c r="M56" s="9" t="s">
        <v>36</v>
      </c>
      <c r="N56" s="19" t="s">
        <v>38</v>
      </c>
      <c r="O56" s="28" t="s">
        <v>39</v>
      </c>
      <c r="P56" s="29" t="s">
        <v>40</v>
      </c>
    </row>
    <row r="57" spans="1:16" ht="29" x14ac:dyDescent="0.35">
      <c r="A57" s="44"/>
      <c r="B57" s="9"/>
      <c r="C57" s="9" t="s">
        <v>137</v>
      </c>
      <c r="D57" s="9" t="s">
        <v>47</v>
      </c>
      <c r="E57" s="9">
        <v>8</v>
      </c>
      <c r="F57" s="9" t="s">
        <v>36</v>
      </c>
      <c r="G57" s="9" t="s">
        <v>36</v>
      </c>
      <c r="H57" s="9" t="s">
        <v>36</v>
      </c>
      <c r="I57" s="14" t="s">
        <v>36</v>
      </c>
      <c r="J57" s="14" t="s">
        <v>36</v>
      </c>
      <c r="K57" s="9" t="s">
        <v>36</v>
      </c>
      <c r="L57" s="9" t="s">
        <v>36</v>
      </c>
      <c r="M57" s="9" t="s">
        <v>36</v>
      </c>
      <c r="N57" s="19" t="s">
        <v>38</v>
      </c>
      <c r="O57" s="28" t="s">
        <v>39</v>
      </c>
      <c r="P57" s="29" t="s">
        <v>40</v>
      </c>
    </row>
    <row r="58" spans="1:16" ht="29" x14ac:dyDescent="0.35">
      <c r="A58" s="44"/>
      <c r="B58" s="9"/>
      <c r="C58" s="9" t="s">
        <v>138</v>
      </c>
      <c r="D58" s="9" t="s">
        <v>139</v>
      </c>
      <c r="E58" s="9">
        <v>5</v>
      </c>
      <c r="F58" s="9" t="s">
        <v>36</v>
      </c>
      <c r="G58" s="9" t="s">
        <v>36</v>
      </c>
      <c r="H58" s="9" t="s">
        <v>36</v>
      </c>
      <c r="I58" s="14" t="s">
        <v>36</v>
      </c>
      <c r="J58" s="14" t="s">
        <v>36</v>
      </c>
      <c r="K58" s="9" t="s">
        <v>36</v>
      </c>
      <c r="L58" s="9" t="s">
        <v>36</v>
      </c>
      <c r="M58" s="9" t="s">
        <v>36</v>
      </c>
      <c r="N58" s="19" t="s">
        <v>38</v>
      </c>
      <c r="O58" s="28" t="s">
        <v>39</v>
      </c>
      <c r="P58" s="29" t="s">
        <v>40</v>
      </c>
    </row>
    <row r="59" spans="1:16" x14ac:dyDescent="0.35">
      <c r="A59" s="44"/>
      <c r="B59" s="8">
        <v>36609845</v>
      </c>
      <c r="C59" s="9" t="s">
        <v>140</v>
      </c>
      <c r="D59" s="9" t="s">
        <v>141</v>
      </c>
      <c r="E59" s="9">
        <v>30</v>
      </c>
      <c r="F59" s="9">
        <v>28</v>
      </c>
      <c r="G59" s="9" t="s">
        <v>29</v>
      </c>
      <c r="H59" s="9" t="s">
        <v>20</v>
      </c>
      <c r="I59" s="10">
        <v>7481348</v>
      </c>
      <c r="J59" s="10">
        <v>4655084</v>
      </c>
      <c r="K59" s="13">
        <v>7495001</v>
      </c>
      <c r="L59" s="13">
        <f>K59/30*2/3*F59</f>
        <v>4663556.1777777774</v>
      </c>
      <c r="M59" s="13">
        <f t="shared" ref="M59:M67" si="4">L59-J59</f>
        <v>8472.1777777774259</v>
      </c>
      <c r="N59" s="20" t="s">
        <v>13</v>
      </c>
      <c r="O59" s="28" t="s">
        <v>14</v>
      </c>
      <c r="P59" s="29" t="s">
        <v>16</v>
      </c>
    </row>
    <row r="60" spans="1:16" x14ac:dyDescent="0.35">
      <c r="A60" s="44"/>
      <c r="B60" s="8">
        <v>36937484</v>
      </c>
      <c r="C60" s="9" t="s">
        <v>49</v>
      </c>
      <c r="D60" s="9" t="s">
        <v>142</v>
      </c>
      <c r="E60" s="9">
        <v>30</v>
      </c>
      <c r="F60" s="9">
        <v>30</v>
      </c>
      <c r="G60" s="9" t="s">
        <v>30</v>
      </c>
      <c r="H60" s="9" t="s">
        <v>20</v>
      </c>
      <c r="I60" s="10">
        <v>7481348</v>
      </c>
      <c r="J60" s="10">
        <v>4987590</v>
      </c>
      <c r="K60" s="13">
        <v>7495001</v>
      </c>
      <c r="L60" s="13">
        <f>K60/30*2/3*F60</f>
        <v>4996667.333333333</v>
      </c>
      <c r="M60" s="13">
        <f t="shared" si="4"/>
        <v>9077.3333333330229</v>
      </c>
      <c r="N60" s="20" t="s">
        <v>13</v>
      </c>
      <c r="O60" s="28" t="s">
        <v>14</v>
      </c>
      <c r="P60" s="29" t="s">
        <v>16</v>
      </c>
    </row>
    <row r="61" spans="1:16" x14ac:dyDescent="0.35">
      <c r="A61" s="44"/>
      <c r="B61" s="8">
        <v>37274649</v>
      </c>
      <c r="C61" s="9" t="s">
        <v>143</v>
      </c>
      <c r="D61" s="9" t="s">
        <v>144</v>
      </c>
      <c r="E61" s="9">
        <v>30</v>
      </c>
      <c r="F61" s="9">
        <v>30</v>
      </c>
      <c r="G61" s="9" t="s">
        <v>30</v>
      </c>
      <c r="H61" s="9" t="s">
        <v>20</v>
      </c>
      <c r="I61" s="10">
        <v>7481348</v>
      </c>
      <c r="J61" s="10">
        <v>3740674</v>
      </c>
      <c r="K61" s="13">
        <v>7495001</v>
      </c>
      <c r="L61" s="13">
        <f>K61/30*0.5*F61</f>
        <v>3747500.5</v>
      </c>
      <c r="M61" s="13">
        <f t="shared" si="4"/>
        <v>6826.5</v>
      </c>
      <c r="N61" s="20" t="s">
        <v>13</v>
      </c>
      <c r="O61" s="28" t="s">
        <v>14</v>
      </c>
      <c r="P61" s="29" t="s">
        <v>16</v>
      </c>
    </row>
    <row r="62" spans="1:16" x14ac:dyDescent="0.35">
      <c r="A62" s="44">
        <v>1115073406</v>
      </c>
      <c r="B62" s="8">
        <v>34914594</v>
      </c>
      <c r="C62" s="9" t="s">
        <v>82</v>
      </c>
      <c r="D62" s="9" t="s">
        <v>77</v>
      </c>
      <c r="E62" s="9">
        <v>30</v>
      </c>
      <c r="F62" s="9">
        <v>28</v>
      </c>
      <c r="G62" s="9" t="s">
        <v>29</v>
      </c>
      <c r="H62" s="9" t="s">
        <v>20</v>
      </c>
      <c r="I62" s="10">
        <v>7032647</v>
      </c>
      <c r="J62" s="10">
        <v>4375891</v>
      </c>
      <c r="K62" s="13">
        <v>7543226</v>
      </c>
      <c r="L62" s="13">
        <f>K62/30*2/3*F62</f>
        <v>4693562.8444444444</v>
      </c>
      <c r="M62" s="13">
        <f t="shared" si="4"/>
        <v>317671.8444444444</v>
      </c>
      <c r="N62" s="20" t="s">
        <v>13</v>
      </c>
      <c r="O62" s="28" t="s">
        <v>14</v>
      </c>
      <c r="P62" s="29" t="s">
        <v>16</v>
      </c>
    </row>
    <row r="63" spans="1:16" x14ac:dyDescent="0.35">
      <c r="A63" s="44"/>
      <c r="B63" s="8">
        <v>35117115</v>
      </c>
      <c r="C63" s="9" t="s">
        <v>145</v>
      </c>
      <c r="D63" s="9" t="s">
        <v>146</v>
      </c>
      <c r="E63" s="9">
        <v>30</v>
      </c>
      <c r="F63" s="9">
        <v>30</v>
      </c>
      <c r="G63" s="9" t="s">
        <v>30</v>
      </c>
      <c r="H63" s="9" t="s">
        <v>20</v>
      </c>
      <c r="I63" s="10">
        <v>7032647</v>
      </c>
      <c r="J63" s="10">
        <v>4688455</v>
      </c>
      <c r="K63" s="13">
        <v>7543226</v>
      </c>
      <c r="L63" s="13">
        <f>K63/30*2/3*F63</f>
        <v>5028817.333333334</v>
      </c>
      <c r="M63" s="13">
        <f t="shared" si="4"/>
        <v>340362.33333333395</v>
      </c>
      <c r="N63" s="20" t="s">
        <v>13</v>
      </c>
      <c r="O63" s="28" t="s">
        <v>14</v>
      </c>
      <c r="P63" s="29" t="s">
        <v>16</v>
      </c>
    </row>
    <row r="64" spans="1:16" x14ac:dyDescent="0.35">
      <c r="A64" s="34">
        <v>1115077352</v>
      </c>
      <c r="B64" s="8">
        <v>36656804</v>
      </c>
      <c r="C64" s="9" t="s">
        <v>147</v>
      </c>
      <c r="D64" s="9" t="s">
        <v>148</v>
      </c>
      <c r="E64" s="9">
        <v>3</v>
      </c>
      <c r="F64" s="9">
        <v>1</v>
      </c>
      <c r="G64" s="9" t="s">
        <v>29</v>
      </c>
      <c r="H64" s="9" t="s">
        <v>20</v>
      </c>
      <c r="I64" s="10">
        <v>3772784</v>
      </c>
      <c r="J64" s="10">
        <v>83840</v>
      </c>
      <c r="K64" s="13">
        <v>3787410</v>
      </c>
      <c r="L64" s="13">
        <f>K64/30*2/3*F64</f>
        <v>84164.666666666672</v>
      </c>
      <c r="M64" s="13">
        <f t="shared" si="4"/>
        <v>324.66666666667152</v>
      </c>
      <c r="N64" s="20" t="s">
        <v>13</v>
      </c>
      <c r="O64" s="28" t="s">
        <v>14</v>
      </c>
      <c r="P64" s="29" t="s">
        <v>16</v>
      </c>
    </row>
    <row r="65" spans="1:16" x14ac:dyDescent="0.35">
      <c r="A65" s="34">
        <v>1130594122</v>
      </c>
      <c r="B65" s="8" t="s">
        <v>149</v>
      </c>
      <c r="C65" s="9" t="s">
        <v>132</v>
      </c>
      <c r="D65" s="9" t="s">
        <v>150</v>
      </c>
      <c r="E65" s="9">
        <v>30</v>
      </c>
      <c r="F65" s="9">
        <v>28</v>
      </c>
      <c r="G65" s="9" t="s">
        <v>29</v>
      </c>
      <c r="H65" s="9" t="s">
        <v>20</v>
      </c>
      <c r="I65" s="10">
        <v>6738413</v>
      </c>
      <c r="J65" s="10">
        <v>4192811</v>
      </c>
      <c r="K65" s="13">
        <v>7523310</v>
      </c>
      <c r="L65" s="13">
        <f>K65/30*2/3*F65</f>
        <v>4681170.666666666</v>
      </c>
      <c r="M65" s="13">
        <f t="shared" si="4"/>
        <v>488359.66666666605</v>
      </c>
      <c r="N65" s="20" t="s">
        <v>13</v>
      </c>
      <c r="O65" s="28" t="s">
        <v>14</v>
      </c>
      <c r="P65" s="29" t="s">
        <v>16</v>
      </c>
    </row>
    <row r="66" spans="1:16" x14ac:dyDescent="0.35">
      <c r="A66" s="44">
        <v>1130633144</v>
      </c>
      <c r="B66" s="8">
        <v>34689175</v>
      </c>
      <c r="C66" s="9" t="s">
        <v>131</v>
      </c>
      <c r="D66" s="9" t="s">
        <v>117</v>
      </c>
      <c r="E66" s="9">
        <v>7</v>
      </c>
      <c r="F66" s="9">
        <v>7</v>
      </c>
      <c r="G66" s="9" t="s">
        <v>30</v>
      </c>
      <c r="H66" s="9" t="s">
        <v>20</v>
      </c>
      <c r="I66" s="10">
        <v>5769465</v>
      </c>
      <c r="J66" s="10">
        <v>897477</v>
      </c>
      <c r="K66" s="13">
        <v>6439273</v>
      </c>
      <c r="L66" s="13">
        <f>K66/30*2/3*F66</f>
        <v>1001664.6888888889</v>
      </c>
      <c r="M66" s="13">
        <f t="shared" si="4"/>
        <v>104187.68888888892</v>
      </c>
      <c r="N66" s="20" t="s">
        <v>13</v>
      </c>
      <c r="O66" s="28" t="s">
        <v>14</v>
      </c>
      <c r="P66" s="29" t="s">
        <v>16</v>
      </c>
    </row>
    <row r="67" spans="1:16" x14ac:dyDescent="0.35">
      <c r="A67" s="44"/>
      <c r="B67" s="8">
        <v>36320315</v>
      </c>
      <c r="C67" s="9" t="s">
        <v>35</v>
      </c>
      <c r="D67" s="9" t="s">
        <v>151</v>
      </c>
      <c r="E67" s="9">
        <v>126</v>
      </c>
      <c r="F67" s="9">
        <v>126</v>
      </c>
      <c r="G67" s="9" t="s">
        <v>29</v>
      </c>
      <c r="H67" s="9" t="s">
        <v>86</v>
      </c>
      <c r="I67" s="10">
        <v>6576923</v>
      </c>
      <c r="J67" s="10">
        <v>27623076</v>
      </c>
      <c r="K67" s="13">
        <v>6603352</v>
      </c>
      <c r="L67" s="13">
        <f>K67/30*F67</f>
        <v>27734078.400000002</v>
      </c>
      <c r="M67" s="13">
        <f t="shared" si="4"/>
        <v>111002.40000000224</v>
      </c>
      <c r="N67" s="20" t="s">
        <v>13</v>
      </c>
      <c r="O67" s="28" t="s">
        <v>14</v>
      </c>
      <c r="P67" s="29" t="s">
        <v>16</v>
      </c>
    </row>
    <row r="68" spans="1:16" ht="29" x14ac:dyDescent="0.35">
      <c r="A68" s="44">
        <v>1144031255</v>
      </c>
      <c r="B68" s="9" t="s">
        <v>36</v>
      </c>
      <c r="C68" s="9" t="s">
        <v>152</v>
      </c>
      <c r="D68" s="9" t="s">
        <v>153</v>
      </c>
      <c r="E68" s="9">
        <v>30</v>
      </c>
      <c r="F68" s="9" t="s">
        <v>36</v>
      </c>
      <c r="G68" s="9" t="s">
        <v>36</v>
      </c>
      <c r="H68" s="9" t="s">
        <v>36</v>
      </c>
      <c r="I68" s="14" t="s">
        <v>36</v>
      </c>
      <c r="J68" s="14" t="s">
        <v>36</v>
      </c>
      <c r="K68" s="9" t="s">
        <v>36</v>
      </c>
      <c r="L68" s="9" t="s">
        <v>36</v>
      </c>
      <c r="M68" s="9" t="s">
        <v>36</v>
      </c>
      <c r="N68" s="19" t="s">
        <v>38</v>
      </c>
      <c r="O68" s="28" t="s">
        <v>39</v>
      </c>
      <c r="P68" s="29" t="s">
        <v>40</v>
      </c>
    </row>
    <row r="69" spans="1:16" ht="29" x14ac:dyDescent="0.35">
      <c r="A69" s="44"/>
      <c r="B69" s="9" t="s">
        <v>36</v>
      </c>
      <c r="C69" s="9" t="s">
        <v>154</v>
      </c>
      <c r="D69" s="9" t="s">
        <v>155</v>
      </c>
      <c r="E69" s="9">
        <v>30</v>
      </c>
      <c r="F69" s="9" t="s">
        <v>36</v>
      </c>
      <c r="G69" s="9" t="s">
        <v>36</v>
      </c>
      <c r="H69" s="9" t="s">
        <v>36</v>
      </c>
      <c r="I69" s="14" t="s">
        <v>36</v>
      </c>
      <c r="J69" s="14" t="s">
        <v>36</v>
      </c>
      <c r="K69" s="9" t="s">
        <v>36</v>
      </c>
      <c r="L69" s="9" t="s">
        <v>36</v>
      </c>
      <c r="M69" s="9" t="s">
        <v>36</v>
      </c>
      <c r="N69" s="19" t="s">
        <v>38</v>
      </c>
      <c r="O69" s="28" t="s">
        <v>39</v>
      </c>
      <c r="P69" s="29" t="s">
        <v>40</v>
      </c>
    </row>
    <row r="70" spans="1:16" ht="58" x14ac:dyDescent="0.35">
      <c r="A70" s="34">
        <v>1144041818</v>
      </c>
      <c r="B70" s="8">
        <v>34471674</v>
      </c>
      <c r="C70" s="9" t="s">
        <v>156</v>
      </c>
      <c r="D70" s="9" t="s">
        <v>157</v>
      </c>
      <c r="E70" s="9">
        <v>6</v>
      </c>
      <c r="F70" s="9">
        <v>4</v>
      </c>
      <c r="G70" s="9" t="s">
        <v>29</v>
      </c>
      <c r="H70" s="9" t="s">
        <v>20</v>
      </c>
      <c r="I70" s="10">
        <v>7885141</v>
      </c>
      <c r="J70" s="10">
        <v>700905</v>
      </c>
      <c r="K70" s="13" t="s">
        <v>36</v>
      </c>
      <c r="L70" s="13" t="s">
        <v>36</v>
      </c>
      <c r="M70" s="13" t="s">
        <v>36</v>
      </c>
      <c r="N70" s="23" t="s">
        <v>158</v>
      </c>
      <c r="O70" s="24" t="s">
        <v>160</v>
      </c>
      <c r="P70" s="22" t="s">
        <v>159</v>
      </c>
    </row>
    <row r="71" spans="1:16" x14ac:dyDescent="0.35">
      <c r="A71" s="44">
        <v>1144044240</v>
      </c>
      <c r="B71" s="8">
        <v>35161820</v>
      </c>
      <c r="C71" s="9" t="s">
        <v>161</v>
      </c>
      <c r="D71" s="9" t="s">
        <v>61</v>
      </c>
      <c r="E71" s="9">
        <v>30</v>
      </c>
      <c r="F71" s="9">
        <v>28</v>
      </c>
      <c r="G71" s="9" t="s">
        <v>29</v>
      </c>
      <c r="H71" s="9" t="s">
        <v>20</v>
      </c>
      <c r="I71" s="10">
        <v>4970924</v>
      </c>
      <c r="J71" s="10">
        <v>3093035</v>
      </c>
      <c r="K71" s="13">
        <v>5689761</v>
      </c>
      <c r="L71" s="13">
        <f>K71/30*2/3*F71</f>
        <v>3540295.7333333339</v>
      </c>
      <c r="M71" s="13">
        <f>L71-J71</f>
        <v>447260.73333333386</v>
      </c>
      <c r="N71" s="20" t="s">
        <v>13</v>
      </c>
      <c r="O71" s="28" t="s">
        <v>14</v>
      </c>
      <c r="P71" s="29" t="s">
        <v>16</v>
      </c>
    </row>
    <row r="72" spans="1:16" x14ac:dyDescent="0.35">
      <c r="A72" s="44"/>
      <c r="B72" s="8">
        <v>35346234</v>
      </c>
      <c r="C72" s="9" t="s">
        <v>63</v>
      </c>
      <c r="D72" s="9" t="s">
        <v>68</v>
      </c>
      <c r="E72" s="9">
        <v>30</v>
      </c>
      <c r="F72" s="9">
        <v>30</v>
      </c>
      <c r="G72" s="9" t="s">
        <v>30</v>
      </c>
      <c r="H72" s="9" t="s">
        <v>20</v>
      </c>
      <c r="I72" s="10">
        <v>4970924</v>
      </c>
      <c r="J72" s="10">
        <v>3313966</v>
      </c>
      <c r="K72" s="13">
        <v>5689761</v>
      </c>
      <c r="L72" s="13">
        <f>K72/30*2/3*F72</f>
        <v>3793174.0000000005</v>
      </c>
      <c r="M72" s="13">
        <f>L72-J72</f>
        <v>479208.00000000047</v>
      </c>
      <c r="N72" s="20" t="s">
        <v>13</v>
      </c>
      <c r="O72" s="28" t="s">
        <v>14</v>
      </c>
      <c r="P72" s="29" t="s">
        <v>16</v>
      </c>
    </row>
    <row r="73" spans="1:16" x14ac:dyDescent="0.35">
      <c r="A73" s="44"/>
      <c r="B73" s="8" t="s">
        <v>162</v>
      </c>
      <c r="C73" s="9" t="s">
        <v>69</v>
      </c>
      <c r="D73" s="9" t="s">
        <v>163</v>
      </c>
      <c r="E73" s="9">
        <v>15</v>
      </c>
      <c r="F73" s="9">
        <v>15</v>
      </c>
      <c r="G73" s="9" t="s">
        <v>30</v>
      </c>
      <c r="H73" s="9" t="s">
        <v>20</v>
      </c>
      <c r="I73" s="10">
        <v>4970924</v>
      </c>
      <c r="J73" s="10">
        <v>1656983</v>
      </c>
      <c r="K73" s="13">
        <v>5689761</v>
      </c>
      <c r="L73" s="13">
        <f>K73/30*2/3*F73</f>
        <v>1896587.0000000002</v>
      </c>
      <c r="M73" s="13">
        <f>L73-J73</f>
        <v>239604.00000000023</v>
      </c>
      <c r="N73" s="20" t="s">
        <v>13</v>
      </c>
      <c r="O73" s="28" t="s">
        <v>14</v>
      </c>
      <c r="P73" s="29" t="s">
        <v>16</v>
      </c>
    </row>
    <row r="74" spans="1:16" x14ac:dyDescent="0.35">
      <c r="A74" s="44"/>
      <c r="B74" s="8">
        <v>35830037</v>
      </c>
      <c r="C74" s="9" t="s">
        <v>164</v>
      </c>
      <c r="D74" s="9" t="s">
        <v>165</v>
      </c>
      <c r="E74" s="9">
        <v>13</v>
      </c>
      <c r="F74" s="9">
        <v>13</v>
      </c>
      <c r="G74" s="9" t="s">
        <v>30</v>
      </c>
      <c r="H74" s="9" t="s">
        <v>20</v>
      </c>
      <c r="I74" s="10">
        <v>4970924</v>
      </c>
      <c r="J74" s="10">
        <v>1436052</v>
      </c>
      <c r="K74" s="13">
        <v>5689761</v>
      </c>
      <c r="L74" s="13">
        <f>K74/30*2/3*F74</f>
        <v>1643708.7333333334</v>
      </c>
      <c r="M74" s="13">
        <f>L74-J74</f>
        <v>207656.7333333334</v>
      </c>
      <c r="N74" s="20" t="s">
        <v>13</v>
      </c>
      <c r="O74" s="28" t="s">
        <v>14</v>
      </c>
      <c r="P74" s="29" t="s">
        <v>16</v>
      </c>
    </row>
    <row r="75" spans="1:16" ht="58" x14ac:dyDescent="0.35">
      <c r="A75" s="44"/>
      <c r="B75" s="8">
        <v>35830036</v>
      </c>
      <c r="C75" s="9" t="s">
        <v>166</v>
      </c>
      <c r="D75" s="9" t="s">
        <v>167</v>
      </c>
      <c r="E75" s="9">
        <v>126</v>
      </c>
      <c r="F75" s="9">
        <v>126</v>
      </c>
      <c r="G75" s="9" t="s">
        <v>29</v>
      </c>
      <c r="H75" s="9" t="s">
        <v>86</v>
      </c>
      <c r="I75" s="10">
        <v>3313949</v>
      </c>
      <c r="J75" s="10">
        <v>13918585</v>
      </c>
      <c r="K75" s="13" t="s">
        <v>36</v>
      </c>
      <c r="L75" s="13" t="s">
        <v>36</v>
      </c>
      <c r="M75" s="13" t="s">
        <v>36</v>
      </c>
      <c r="N75" s="23" t="s">
        <v>179</v>
      </c>
      <c r="O75" s="24" t="s">
        <v>168</v>
      </c>
      <c r="P75" s="22" t="s">
        <v>159</v>
      </c>
    </row>
    <row r="76" spans="1:16" x14ac:dyDescent="0.35">
      <c r="A76" s="34">
        <v>1144094575</v>
      </c>
      <c r="B76" s="8">
        <v>36288703</v>
      </c>
      <c r="C76" s="9" t="s">
        <v>35</v>
      </c>
      <c r="D76" s="9" t="s">
        <v>169</v>
      </c>
      <c r="E76" s="9">
        <v>15</v>
      </c>
      <c r="F76" s="9">
        <v>13</v>
      </c>
      <c r="G76" s="9" t="s">
        <v>170</v>
      </c>
      <c r="H76" s="9" t="s">
        <v>20</v>
      </c>
      <c r="I76" s="10">
        <v>5037759</v>
      </c>
      <c r="J76" s="10">
        <v>1455360</v>
      </c>
      <c r="K76" s="13">
        <v>5056581</v>
      </c>
      <c r="L76" s="13">
        <f>K76/30*2/3*F76</f>
        <v>1460790.0666666669</v>
      </c>
      <c r="M76" s="13">
        <f>L76-J76</f>
        <v>5430.066666666884</v>
      </c>
      <c r="N76" s="20" t="s">
        <v>13</v>
      </c>
      <c r="O76" s="28" t="s">
        <v>14</v>
      </c>
      <c r="P76" s="29" t="s">
        <v>16</v>
      </c>
    </row>
    <row r="77" spans="1:16" ht="72.5" x14ac:dyDescent="0.35">
      <c r="A77" s="34">
        <v>1144152562</v>
      </c>
      <c r="B77" s="8">
        <v>34615400</v>
      </c>
      <c r="C77" s="9" t="s">
        <v>132</v>
      </c>
      <c r="D77" s="9" t="s">
        <v>171</v>
      </c>
      <c r="E77" s="9">
        <v>2</v>
      </c>
      <c r="F77" s="9">
        <v>0</v>
      </c>
      <c r="G77" s="9" t="s">
        <v>170</v>
      </c>
      <c r="H77" s="9" t="s">
        <v>20</v>
      </c>
      <c r="I77" s="10" t="s">
        <v>36</v>
      </c>
      <c r="J77" s="10" t="s">
        <v>36</v>
      </c>
      <c r="K77" s="10" t="s">
        <v>36</v>
      </c>
      <c r="L77" s="10" t="s">
        <v>36</v>
      </c>
      <c r="M77" s="10" t="s">
        <v>36</v>
      </c>
      <c r="N77" s="19" t="s">
        <v>172</v>
      </c>
      <c r="O77" s="24" t="s">
        <v>56</v>
      </c>
      <c r="P77" s="22" t="s">
        <v>57</v>
      </c>
    </row>
    <row r="78" spans="1:16" x14ac:dyDescent="0.35">
      <c r="A78" s="34">
        <v>1151948828</v>
      </c>
      <c r="B78" s="8">
        <v>35528612</v>
      </c>
      <c r="C78" s="9" t="s">
        <v>173</v>
      </c>
      <c r="D78" s="9" t="s">
        <v>174</v>
      </c>
      <c r="E78" s="9">
        <v>30</v>
      </c>
      <c r="F78" s="9">
        <v>28</v>
      </c>
      <c r="G78" s="9" t="s">
        <v>170</v>
      </c>
      <c r="H78" s="9" t="s">
        <v>20</v>
      </c>
      <c r="I78" s="10">
        <v>2428093</v>
      </c>
      <c r="J78" s="10">
        <v>1510821</v>
      </c>
      <c r="K78" s="13">
        <v>2780175</v>
      </c>
      <c r="L78" s="13">
        <f>K78/30*2/3*F78</f>
        <v>1729886.6666666665</v>
      </c>
      <c r="M78" s="13">
        <f>L78-J78</f>
        <v>219065.66666666651</v>
      </c>
      <c r="N78" s="20" t="s">
        <v>13</v>
      </c>
      <c r="O78" s="28" t="s">
        <v>14</v>
      </c>
      <c r="P78" s="29" t="s">
        <v>16</v>
      </c>
    </row>
  </sheetData>
  <mergeCells count="15">
    <mergeCell ref="A71:A75"/>
    <mergeCell ref="A54:A55"/>
    <mergeCell ref="A56:A61"/>
    <mergeCell ref="A62:A63"/>
    <mergeCell ref="A66:A67"/>
    <mergeCell ref="A68:A69"/>
    <mergeCell ref="A47:A48"/>
    <mergeCell ref="A10:A15"/>
    <mergeCell ref="A17:A26"/>
    <mergeCell ref="A27:A29"/>
    <mergeCell ref="A32:A34"/>
    <mergeCell ref="A36:A37"/>
    <mergeCell ref="A38:A39"/>
    <mergeCell ref="A40:A41"/>
    <mergeCell ref="A45:A4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Pareto</vt:lpstr>
      <vt:lpstr>Analisis</vt:lpstr>
    </vt:vector>
  </TitlesOfParts>
  <Company>Suramericana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Rondon Cano</dc:creator>
  <cp:lastModifiedBy>Diego Fernando Rondon Cano</cp:lastModifiedBy>
  <dcterms:created xsi:type="dcterms:W3CDTF">2024-06-20T14:52:42Z</dcterms:created>
  <dcterms:modified xsi:type="dcterms:W3CDTF">2024-06-20T23:39:46Z</dcterms:modified>
</cp:coreProperties>
</file>