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24" documentId="8_{8B87A868-1721-49F5-B448-BB4284DD8EA1}" xr6:coauthVersionLast="47" xr6:coauthVersionMax="47" xr10:uidLastSave="{3E2D04E4-00AC-4B37-8898-1F27B0B01CF2}"/>
  <bookViews>
    <workbookView xWindow="-165" yWindow="135" windowWidth="11220" windowHeight="12360" tabRatio="669" xr2:uid="{00000000-000D-0000-FFFF-FFFF00000000}"/>
  </bookViews>
  <sheets>
    <sheet name="1. ABOGADO EXTERNO" sheetId="1" r:id="rId1"/>
    <sheet name="2. ABOGADO INTERNO " sheetId="2" r:id="rId2"/>
    <sheet name="REPORTE S.F.C." sheetId="3" r:id="rId3"/>
    <sheet name="Hoja1" sheetId="4" state="hidden"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<sst xmlns="http://schemas.openxmlformats.org/spreadsheetml/2006/main" count="171" uniqueCount="146">
  <si>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</si>
  <si>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</si>
  <si>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</si>
  <si>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</si>
  <si>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</si>
  <si>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</si>
  <si>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</si>
  <si>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</si>
  <si>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</si>
  <si>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</si>
  <si>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</si>
  <si>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</si>
  <si>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</si>
  <si>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</si>
  <si>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</si>
  <si>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</si>
  <si>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</si>
  <si>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</si>
  <si>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</si>
  <si>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</si>
  <si>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</si>
  <si>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</si>
  <si>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</si>
  <si>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</si>
  <si>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</si>
  <si>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</si>
  <si>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</si>
  <si>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</si>
  <si>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</si>
  <si>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</si>
  <si>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</si>
  <si>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</si>
  <si>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</si>
  <si>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</si>
  <si>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</si>
  <si>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</si>
  <si>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</si>
  <si>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</si>
  <si>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</si>
  <si>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</si>
  <si>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</si>
  <si>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</si>
  <si>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</si>
  <si>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</si>
  <si>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</si>
  <si>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</si>
  <si>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</si>
  <si>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</si>
  <si>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</si>
  <si>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</si>
  <si>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</si>
  <si>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</si>
  <si>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</si>
  <si>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</si>
  <si>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</si>
  <si>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</si>
  <si>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</si>
  <si>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</si>
  <si>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</si>
  <si>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</si>
  <si>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</si>
  <si>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</si>
  <si>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</si>
  <si>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</si>
  <si>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</si>
  <si>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</si>
  <si>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</si>
  <si>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</si>
  <si>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</si>
  <si>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</si>
  <si>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</si>
  <si>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</si>
  <si>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</si>
  <si>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</si>
  <si>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</si>
  <si>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</si>
  <si>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</si>
  <si>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</si>
  <si>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</si>
  <si>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</si>
  <si>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</si>
  <si>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</si>
  <si>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</si>
  <si>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</si>
  <si>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</si>
  <si>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</si>
  <si>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</si>
  <si>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</si>
  <si>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</si>
  <si>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</si>
  <si>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</si>
  <si>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</si>
  <si>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</si>
  <si>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</si>
  <si>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</si>
  <si>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</si>
  <si>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</si>
  <si>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</si>
  <si>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</si>
  <si>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</si>
  <si>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</si>
  <si>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</si>
  <si>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</si>
  <si>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</si>
  <si>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</si>
  <si>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</si>
  <si>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</si>
  <si>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</si>
  <si>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</si>
  <si>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</si>
  <si>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</si>
  <si>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</si>
  <si>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</si>
  <si>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</si>
  <si>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</si>
  <si>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</si>
  <si>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</si>
  <si>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</si>
  <si>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</si>
  <si>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</si>
  <si>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</si>
  <si>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</si>
  <si>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</si>
  <si>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</si>
  <si>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</si>
  <si>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</si>
  <si>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</si>
  <si>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</si>
  <si>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</si>
  <si>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</si>
  <si>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GUSTAVO ALBERTO HERRERA AVILA</t>
  </si>
  <si>
    <t>RESPONSABILIDAD CIVIL EXTRACONTRACTUAL</t>
  </si>
  <si>
    <t>ETAPA INICIAL.</t>
  </si>
  <si>
    <t>17 DE JUNIO DE 2024</t>
  </si>
  <si>
    <t>21 DE MAYO DE 2024</t>
  </si>
  <si>
    <t xml:space="preserve"> INSTITUTO NACIONAL DE VÍAS – INVIAS </t>
  </si>
  <si>
    <t xml:space="preserve">ROSA HELENA GUSTIN BRAVO - MARILYN TALÍA GUERRERO CORTES - JAYDER EISENOVER GUERRERO GUSTIN - JEFFERSON GUERRERO GUSTIN- DAYRA XIOMARA GUERRERO GUSTIN - DAMARYS DALILA GUERRERO GUSTIN - SANDY JANNINE GUERRERO GUSTIN - JHONATAN FERNEY GUERRERO GUSTIN - INGRITH YADIRA GUERRERO GUSTIN
</t>
  </si>
  <si>
    <t xml:space="preserve">MINISTERIO DE TRANSPORTE -  INSTITUTO NACIONAL DE VÍAS – INVIAS </t>
  </si>
  <si>
    <t xml:space="preserve">El día 23 de febrero de 2021, el señor José Antonio Guerrero Gustin q.e.p.d. iba conduciendo la motocicleta de placas HJ038F de propiedad del señor Jefferson Guerrero Gustin cuando sobre el kilómetro 37, vía mojarras sector la Lupa, del municipio del Bordo; departamento del Cauca, República de Colombia, aproximadamente a las 12h ocurrió un accidente según los demandantes por el mal estado de la vía – zona con mucho baches y huecos, lo cual ocasionó que el fallecimiento del señor José Antonio Guerrero Gustin q.e.p.d.  se desestabilizara y re-direccionara involuntariamente al carril contrario recibiendo un impacto de un vehículo tipo camión de placas WOO-129 conducido por el señor Néstor Augusto Junco Callejas. 
Del accidente se levantó un informe policial de accidente de tránsito No. 001251509 en el cual se atribuyó como causa probable la hipótesis No. 157 para el conductor de la motocicleta y 306 para la vía que corresponde a “huecos”.
En el accidente fallece el señor José Antonio Guerrero Gustin q.e.p.d.
</t>
  </si>
  <si>
    <t xml:space="preserve">Se solicita se declare la responsabilidad administrativa, patrimonial y solidaria al Instituto Nacional de Vías – INVIAS – Ministerio de Transporte y como consecuencia se ordene el pago de lo siguiente:
Perjuicios morales: 550 SMLMV
Rosa Helena Gustin Bravo 100SMLMV
Marilyn Talía Guerrero Cortes 100SMLMV
Jayder Eisenover Guerrero Gustin, 50SMLMV
Jefferson Guerrero Gustin 50SMLMV
Dayra Xiomara Guerrero Gustin 50SMLMV
Damarys Dalila Guerrero Gustin 50SMLMV
Sandy Jannine Guerrero Gustin 50SMLMV
Jhonatan Ferney Guerrero Gustin 50SMLMV
Ingrith Yadira Guerrero Gustin 50SMLMV
Afectación psicológica y desintegración del grupo familiar: 550 SMLMV
Rosa Helena Gustin Bravo 100SMLMV
Marilyn Talía Guerrero Cortes 100SMLMV
Jayder Eisenover Guerrero Gustin, 50SMLMV
Jefferson Guerrero Gustin 50SMLMV
Dayra Xiomara Guerrero Gustin 50SMLMV
Damarys Dalila Guerrero Gustin 50SMLMV
Sandy Jannine Guerrero Gustin 50SMLMV
Jhonatan Ferney Guerrero Gustin 50SMLMV
Ingrith Yadira Guerrero Gustin 50SMLMV
Daño emergente Consolidado: $4.000.000
Rosa Helena Gustin Bravo: $4.000.000
Lucro cesante: $77.554.121
Total: $1.511.554.121 salario mínimo del 2024. 
</t>
  </si>
  <si>
    <t>JUZGADO SEGUNDO (2°) ADMINISTRATIVO DE POPAYAN</t>
  </si>
  <si>
    <t>19001-3333-002-2022-00264-00</t>
  </si>
  <si>
    <t>23 DE FEBRERO DE 2021</t>
  </si>
  <si>
    <t>05 DE SEPTIEMBRE DE 2022</t>
  </si>
  <si>
    <t xml:space="preserve">La contingencia se califica como PROBABLE, teniendo en cuenta que el contrato presta cobertura y la responsabilidad del asegurado se encuentra acreditada.
Lo primero que debe tenerse en cuenta es que la Póliza de Responsabilidad Civil Extracontractual No. 2201220016487 cuyo tomador es el Instituto Nacional de Vías – INVIAS, presta cobertura material y temporal de conformidad con los hechos y pretensiones expuestas en la demanda. Frente a la cobertura temporal, debe decirse que su modalidad es ocurrencia, la cual ampara la responsabilidad civil derivada de daños causados a terceros durante la vigencia de la póliza. En consecuencia, el contrato de seguro presta cobertura por su temporalidad, toda vez que, el hecho ocurrió el 23 de febrero de 2021 y la vigencia de la póliza comprende desde el 01 de enero de 2021 al 01 de enero de 2022. Aunado a ello, presta cobertura material toda vez que, ampara la responsabilidad civil extracontractual al tener amparo de predios, labores y operaciones. 
Teniendo en cuenta que el contrato de seguros presta cobertura material y temporal, la contingencia es probable, toda vez que, en el informe policial de accidente de tránsito, el cual goza de presunción de legalidad, se le atribuyó la causa del siniestro al asegurado por “huecos en la vía” lo que constituye una falla en el mantenimiento de la infraestructura del tramo vial a cargo del INVIAS, dejando en evidencia su omisión de mantenimiento y conservación en buen estado de las vías. Así mismo, si bien es cierto el tramo vial se encontraba siendo objeto de mantenimiento por parte del contratista CONSORCIO PA-BCS MOJARRAS en virtud del contrato de obra No. 1039 de 2020, es también cierto que el INVIAS es solidariamente responsable con base en el art. 34  del CST y lo señalado en la jurisprudencia del Consejo de Estado, que indica que cuando la contratante y el contratista tengan afinidad de objeto social, o por el hecho de que la contratante se beneficie de la obra  o servicio que le presta el contratista, es como si la administración ejecutara la obra directamente, por ello aún en vía de solidaridad el INVIAS es responsable. Por otra parte se alegó hecho exclusivo de la víctima por imprudencia e irresponsabilidad en la conducción del automotor, toda vez que este realizó una maniobra imprudente que lo arrojó al carril contrario chocando con otro vehículo tipo camión, sin embargo, el mismo no exime de responsabilidad total al INVIAS. Así las cosas, es altamente probable que el fallador emita sentencia condenatoria en contra del asegurado y disminuya el monto de la indemnización en un porcentaje que dependerá de la valoración probatoria si encuentra acreditada la concurrencia de culpas. Lo señalado, sin perjuicio del carácter contingente del proceso.
</t>
  </si>
  <si>
    <t xml:space="preserve">LIQUIDACIÓN OBJETIVA: $298.250.000. se llegó a este valor de la siguiente manera:
1. LUCRO CESANTE: 0. No se reconoce. Teniendo en cuenta que no se allegaron pruebas que acreditaran que el demandante se encontrara laborando para la fecha de ocurrencia de los hechos. Además en las bases de datos del sistema general de Salud se evidencia que se encontraba en el régimen subsidiado. 
2. DAÑO EMERGENTE: 0. No se reconoce toda vez que no se allegaron elementos materiales probatorios que acreditaran los supuestos gatos fúnebres que tuvo que sufragar la señora Rosa Helena Gustin Bravo
3. DAÑO MORAL: 445SMLMV es decir $578.500.000 con SMLMV de año 2024. 
La suma de $578.500.000. se liquida el valor que de acuerdo a la sentencia de unificación del H. consejo de estado se ha reconocido por daño moral en los casos de muerte, el cual asciende a 100 smmlv para aquellos en el primer grado de consanguinidad (2 demandantes – madre e hija) equivalentes a 200smlmv igual a $260.000.000 y 35 smlmv para el segundo grado de consanguinidad (7 demandantes hermanos) equivalentes a 245smlmv igual a $318.500.000. Valores con salario del año 2024.
4. AFECTACIÓN PSICOLÓGICA Y DESINTEGRACIÓN DEL GRUPO FAMILIAR: 0. No se reconoce. La jurisprudencia del Consejo de Estado no reconoce este rubro de manera independiente. 
5. Concurrencia: Se estima que el porcentaje de culpa puede ascender a un 50%. Por lo tanto, del total 578.500.000 se toma el 50%, correspondiente a $298.250.000.  
6. DEDUCIBLE: Sin deducible. 
7. COASEGURO: Sin coaseguro.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</si>
</sst>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3" zoomScale="80" zoomScaleNormal="80" workbookViewId="0">
      <selection activeCell="A20" sqref="A20:H20"/>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0</v>
      </c>
      <c r="B2" s="49"/>
      <c r="C2" s="49"/>
      <c r="D2" s="49"/>
      <c r="E2" s="49"/>
      <c r="F2" s="49"/>
      <c r="G2" s="49"/>
      <c r="H2" s="49"/>
      <c r="O2" s="23"/>
      <c r="P2" s="24"/>
      <c r="Q2" s="24"/>
      <c r="R2" s="24"/>
      <c r="S2" s="24"/>
    </row>
    <row r="3" spans="1:19" x14ac:dyDescent="0.25">
      <c r="A3" s="46" t="s">
        <v>1</v>
      </c>
      <c r="B3" s="46"/>
      <c r="C3" s="46"/>
      <c r="D3" s="50" t="s">
        <v>133</v>
      </c>
      <c r="E3" s="50"/>
      <c r="F3" s="50"/>
      <c r="G3" s="50"/>
      <c r="H3" s="50"/>
      <c r="O3" s="25"/>
      <c r="P3" s="25"/>
      <c r="Q3" s="26"/>
      <c r="R3" s="26"/>
    </row>
    <row r="4" spans="1:19" x14ac:dyDescent="0.25">
      <c r="A4" s="40" t="s">
        <v>2</v>
      </c>
      <c r="B4" s="47" t="s">
        <v>121</v>
      </c>
      <c r="C4" s="47"/>
      <c r="D4" s="47"/>
      <c r="E4" s="40" t="s">
        <v>3</v>
      </c>
      <c r="F4" s="51" t="s">
        <v>101</v>
      </c>
      <c r="G4" s="51"/>
      <c r="H4" s="51"/>
      <c r="O4" s="25"/>
      <c r="P4" s="25"/>
      <c r="Q4" s="26"/>
      <c r="R4" s="26"/>
    </row>
    <row r="5" spans="1:19" x14ac:dyDescent="0.25">
      <c r="A5" s="40" t="s">
        <v>4</v>
      </c>
      <c r="B5" s="55" t="s">
        <v>134</v>
      </c>
      <c r="C5" s="55"/>
      <c r="D5" s="55"/>
      <c r="E5" s="40" t="s">
        <v>5</v>
      </c>
      <c r="F5" s="54" t="s">
        <v>103</v>
      </c>
      <c r="G5" s="54"/>
      <c r="H5" s="54"/>
      <c r="O5" s="25"/>
      <c r="P5" s="25"/>
      <c r="Q5" s="26"/>
      <c r="R5" s="26"/>
    </row>
    <row r="6" spans="1:19" ht="52.5" customHeight="1" x14ac:dyDescent="0.25">
      <c r="A6" s="40" t="s">
        <v>6</v>
      </c>
      <c r="B6" s="51" t="s">
        <v>136</v>
      </c>
      <c r="C6" s="51"/>
      <c r="D6" s="51"/>
      <c r="E6" s="51"/>
      <c r="F6" s="51"/>
      <c r="G6" s="51"/>
      <c r="H6" s="51"/>
      <c r="O6" s="25"/>
      <c r="P6" s="25"/>
      <c r="Q6" s="26"/>
      <c r="R6" s="28"/>
    </row>
    <row r="7" spans="1:19" ht="22.5" customHeight="1" x14ac:dyDescent="0.25">
      <c r="A7" s="40" t="s">
        <v>7</v>
      </c>
      <c r="B7" s="51" t="s">
        <v>137</v>
      </c>
      <c r="C7" s="51"/>
      <c r="D7" s="51"/>
      <c r="E7" s="51"/>
      <c r="F7" s="51"/>
      <c r="G7" s="51"/>
      <c r="H7" s="51"/>
      <c r="O7" s="25"/>
      <c r="P7" s="25"/>
      <c r="Q7" s="26"/>
      <c r="R7" s="28"/>
    </row>
    <row r="8" spans="1:19" ht="24" customHeight="1" x14ac:dyDescent="0.25">
      <c r="A8" s="40" t="s">
        <v>8</v>
      </c>
      <c r="B8" s="51" t="s">
        <v>135</v>
      </c>
      <c r="C8" s="51"/>
      <c r="D8" s="51"/>
      <c r="E8" s="51"/>
      <c r="F8" s="51"/>
      <c r="G8" s="51"/>
      <c r="H8" s="51"/>
      <c r="O8" s="25"/>
      <c r="P8" s="25"/>
      <c r="Q8" s="26"/>
      <c r="R8" s="28"/>
    </row>
    <row r="9" spans="1:19" ht="277.5" customHeight="1" x14ac:dyDescent="0.25">
      <c r="A9" s="40" t="s">
        <v>9</v>
      </c>
      <c r="B9" s="47" t="s">
        <v>139</v>
      </c>
      <c r="C9" s="47"/>
      <c r="D9" s="47"/>
      <c r="E9" s="47"/>
      <c r="F9" s="47"/>
      <c r="G9" s="47"/>
      <c r="H9" s="47"/>
      <c r="O9" s="25"/>
      <c r="P9" s="25"/>
      <c r="Q9" s="26"/>
      <c r="R9" s="28"/>
    </row>
    <row r="10" spans="1:19" x14ac:dyDescent="0.25">
      <c r="A10" s="40" t="s">
        <v>10</v>
      </c>
      <c r="B10" s="52">
        <v>578500000</v>
      </c>
      <c r="C10" s="52"/>
      <c r="D10" s="52"/>
      <c r="E10" s="52"/>
      <c r="F10" s="52"/>
      <c r="G10" s="52"/>
      <c r="H10" s="52"/>
      <c r="O10" s="25"/>
      <c r="P10" s="28"/>
      <c r="Q10" s="26"/>
      <c r="R10" s="28"/>
    </row>
    <row r="11" spans="1:19" ht="145.5" customHeight="1" x14ac:dyDescent="0.25">
      <c r="A11" s="40" t="s">
        <v>11</v>
      </c>
      <c r="B11" s="53" t="s">
        <v>138</v>
      </c>
      <c r="C11" s="53"/>
      <c r="D11" s="53"/>
      <c r="E11" s="53"/>
      <c r="F11" s="53"/>
      <c r="G11" s="53"/>
      <c r="H11" s="53"/>
      <c r="O11" s="25"/>
      <c r="P11" s="28"/>
      <c r="Q11" s="26"/>
      <c r="R11" s="28"/>
    </row>
    <row r="12" spans="1:19" ht="357" customHeight="1" x14ac:dyDescent="0.25">
      <c r="A12" s="40" t="s">
        <v>12</v>
      </c>
      <c r="B12" s="53" t="s">
        <v>144</v>
      </c>
      <c r="C12" s="53"/>
      <c r="D12" s="53"/>
      <c r="E12" s="53"/>
      <c r="F12" s="53"/>
      <c r="G12" s="53"/>
      <c r="H12" s="53"/>
      <c r="O12" s="25"/>
      <c r="P12" s="28"/>
      <c r="Q12" s="26"/>
      <c r="R12" s="28"/>
    </row>
    <row r="13" spans="1:19" ht="25.5" x14ac:dyDescent="0.25">
      <c r="A13" s="40" t="s">
        <v>13</v>
      </c>
      <c r="B13" s="41" t="s">
        <v>102</v>
      </c>
      <c r="C13" s="40" t="s">
        <v>14</v>
      </c>
      <c r="D13" s="42">
        <v>578500000</v>
      </c>
      <c r="E13" s="40" t="s">
        <v>15</v>
      </c>
      <c r="F13" s="51" t="s">
        <v>130</v>
      </c>
      <c r="G13" s="51"/>
      <c r="H13" s="51"/>
    </row>
    <row r="14" spans="1:19" ht="26.25" x14ac:dyDescent="0.25">
      <c r="A14" s="40" t="s">
        <v>16</v>
      </c>
      <c r="B14" s="51" t="s">
        <v>140</v>
      </c>
      <c r="C14" s="51"/>
      <c r="D14" s="51"/>
      <c r="E14" s="43" t="s">
        <v>17</v>
      </c>
      <c r="F14" s="51" t="s">
        <v>141</v>
      </c>
      <c r="G14" s="51"/>
      <c r="H14" s="51"/>
      <c r="P14" s="28"/>
      <c r="Q14" s="26"/>
      <c r="R14" s="28"/>
    </row>
    <row r="15" spans="1:19" ht="26.25" customHeight="1" x14ac:dyDescent="0.25">
      <c r="A15" s="40" t="s">
        <v>18</v>
      </c>
      <c r="B15" s="44"/>
      <c r="C15" s="40" t="s">
        <v>19</v>
      </c>
      <c r="D15" s="44">
        <v>2201220016487</v>
      </c>
      <c r="E15" s="45" t="s">
        <v>20</v>
      </c>
      <c r="F15" s="51" t="s">
        <v>131</v>
      </c>
      <c r="G15" s="51"/>
      <c r="H15" s="51"/>
      <c r="O15" s="25"/>
      <c r="P15" s="28"/>
      <c r="Q15" s="26"/>
      <c r="R15" s="28"/>
    </row>
    <row r="16" spans="1:19" ht="30.75" customHeight="1" x14ac:dyDescent="0.25">
      <c r="A16" s="40" t="s">
        <v>21</v>
      </c>
      <c r="B16" s="58" t="s">
        <v>118</v>
      </c>
      <c r="C16" s="59"/>
      <c r="D16" s="59"/>
      <c r="E16" s="59"/>
      <c r="F16" s="59"/>
      <c r="G16" s="59"/>
      <c r="H16" s="60"/>
      <c r="O16" s="25"/>
      <c r="P16" s="28"/>
      <c r="Q16" s="26"/>
      <c r="R16" s="28"/>
    </row>
    <row r="17" spans="1:8" ht="25.5" x14ac:dyDescent="0.25">
      <c r="A17" s="40" t="s">
        <v>22</v>
      </c>
      <c r="B17" s="50" t="s">
        <v>142</v>
      </c>
      <c r="C17" s="50"/>
      <c r="D17" s="50"/>
      <c r="E17" s="40" t="s">
        <v>23</v>
      </c>
      <c r="F17" s="50" t="s">
        <v>143</v>
      </c>
      <c r="G17" s="54"/>
      <c r="H17" s="54"/>
    </row>
    <row r="18" spans="1:8" x14ac:dyDescent="0.25">
      <c r="A18" s="56" t="s">
        <v>24</v>
      </c>
      <c r="B18" s="56"/>
      <c r="C18" s="56"/>
      <c r="D18" s="56"/>
      <c r="E18" s="56"/>
      <c r="F18" s="56"/>
      <c r="G18" s="56"/>
      <c r="H18" s="56"/>
    </row>
    <row r="19" spans="1:8" ht="25.5" customHeight="1" x14ac:dyDescent="0.25">
      <c r="A19" s="57" t="s">
        <v>25</v>
      </c>
      <c r="B19" s="57"/>
      <c r="C19" s="57"/>
      <c r="D19" s="57"/>
      <c r="E19" s="57"/>
      <c r="F19" s="57"/>
      <c r="G19" s="57"/>
      <c r="H19" s="57"/>
    </row>
    <row r="20" spans="1:8" ht="306.75" customHeight="1" x14ac:dyDescent="0.25">
      <c r="A20" s="47" t="s">
        <v>145</v>
      </c>
      <c r="B20" s="47"/>
      <c r="C20" s="47"/>
      <c r="D20" s="47"/>
      <c r="E20" s="47"/>
      <c r="F20" s="47"/>
      <c r="G20" s="47"/>
      <c r="H20" s="47"/>
    </row>
    <row r="21" spans="1:8" x14ac:dyDescent="0.25">
      <c r="A21" s="46" t="s">
        <v>26</v>
      </c>
      <c r="B21" s="46"/>
      <c r="C21" s="46"/>
      <c r="D21" s="46"/>
      <c r="E21" s="46"/>
      <c r="F21" s="46"/>
      <c r="G21" s="46"/>
      <c r="H21" s="46"/>
    </row>
    <row r="22" spans="1:8" ht="18.75" customHeight="1" x14ac:dyDescent="0.25">
      <c r="A22" s="48" t="s">
        <v>132</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27</v>
      </c>
      <c r="B2" s="49"/>
      <c r="C2" s="49"/>
      <c r="D2" s="49"/>
      <c r="E2" s="49"/>
      <c r="F2" s="49"/>
    </row>
    <row r="3" spans="1:6" x14ac:dyDescent="0.25">
      <c r="A3" s="2" t="s">
        <v>6</v>
      </c>
      <c r="B3" s="65" t="str">
        <f>'1. ABOGADO EXTERNO'!B6:H6</f>
        <v xml:space="preserve">ROSA HELENA GUSTIN BRAVO - MARILYN TALÍA GUERRERO CORTES - JAYDER EISENOVER GUERRERO GUSTIN - JEFFERSON GUERRERO GUSTIN- DAYRA XIOMARA GUERRERO GUSTIN - DAMARYS DALILA GUERRERO GUSTIN - SANDY JANNINE GUERRERO GUSTIN - JHONATAN FERNEY GUERRERO GUSTIN - INGRITH YADIRA GUERRERO GUSTIN
</v>
      </c>
      <c r="C3" s="65"/>
      <c r="D3" s="65"/>
      <c r="E3" s="65"/>
      <c r="F3" s="65"/>
    </row>
    <row r="4" spans="1:6" x14ac:dyDescent="0.25">
      <c r="A4" s="2" t="s">
        <v>28</v>
      </c>
      <c r="B4" s="36"/>
      <c r="C4" s="2" t="s">
        <v>29</v>
      </c>
      <c r="D4" s="66"/>
      <c r="E4" s="66"/>
      <c r="F4" s="66"/>
    </row>
    <row r="5" spans="1:6" x14ac:dyDescent="0.25">
      <c r="A5" s="2" t="s">
        <v>8</v>
      </c>
      <c r="B5" s="65"/>
      <c r="C5" s="65"/>
      <c r="D5" s="65"/>
      <c r="E5" s="65"/>
      <c r="F5" s="65"/>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5"/>
      <c r="E9" s="2" t="s">
        <v>41</v>
      </c>
      <c r="F9" s="1"/>
    </row>
    <row r="10" spans="1:6" ht="30" x14ac:dyDescent="0.25">
      <c r="A10" s="2" t="s">
        <v>42</v>
      </c>
      <c r="B10" s="5"/>
      <c r="C10" s="63"/>
      <c r="D10" s="65"/>
      <c r="E10" s="2" t="s">
        <v>43</v>
      </c>
      <c r="F10" s="1"/>
    </row>
    <row r="11" spans="1:6" ht="46.5" customHeight="1" x14ac:dyDescent="0.25">
      <c r="A11" s="2" t="s">
        <v>44</v>
      </c>
      <c r="B11" s="37"/>
      <c r="C11" s="2" t="s">
        <v>23</v>
      </c>
      <c r="D11" s="37"/>
      <c r="E11" s="2" t="s">
        <v>9</v>
      </c>
      <c r="F11" s="38"/>
    </row>
    <row r="12" spans="1:6" ht="167.25" customHeight="1" x14ac:dyDescent="0.25">
      <c r="A12" s="2" t="s">
        <v>45</v>
      </c>
      <c r="B12" s="62"/>
      <c r="C12" s="62"/>
      <c r="D12" s="62"/>
      <c r="E12" s="62"/>
      <c r="F12" s="62"/>
    </row>
    <row r="13" spans="1:6" ht="21" x14ac:dyDescent="0.25">
      <c r="A13" s="49" t="s">
        <v>46</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47</v>
      </c>
      <c r="B37" s="63"/>
      <c r="C37" s="64"/>
      <c r="D37" s="63" t="s">
        <v>48</v>
      </c>
      <c r="E37" s="63"/>
      <c r="F37" s="63"/>
    </row>
    <row r="38" spans="1:6" x14ac:dyDescent="0.25">
      <c r="A38" s="2" t="s">
        <v>49</v>
      </c>
      <c r="B38" s="2" t="s">
        <v>50</v>
      </c>
      <c r="C38" s="64"/>
      <c r="D38" s="2" t="s">
        <v>49</v>
      </c>
      <c r="E38" s="63" t="s">
        <v>50</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t="str">
        <f>'1. ABOGADO EXTERNO'!B5</f>
        <v>21 DE MAYO DE 2024</v>
      </c>
      <c r="E3" s="17" t="str">
        <f>'1. ABOGADO EXTERNO'!B6</f>
        <v xml:space="preserve">ROSA HELENA GUSTIN BRAVO - MARILYN TALÍA GUERRERO CORTES - JAYDER EISENOVER GUERRERO GUSTIN - JEFFERSON GUERRERO GUSTIN- DAYRA XIOMARA GUERRERO GUSTIN - DAMARYS DALILA GUERRERO GUSTIN - SANDY JANNINE GUERRERO GUSTIN - JHONATAN FERNEY GUERRERO GUSTIN - INGRITH YADIRA GUERRERO GUSTIN
</v>
      </c>
      <c r="F3" s="17" t="str">
        <f>'1. ABOGADO EXTERNO'!B7</f>
        <v xml:space="preserve">MINISTERIO DE TRANSPORTE -  INSTITUTO NACIONAL DE VÍAS – INVIAS </v>
      </c>
      <c r="G3" s="17" t="str">
        <f>'1. ABOGADO EXTERNO'!B9</f>
        <v xml:space="preserve">Se solicita se declare la responsabilidad administrativa, patrimonial y solidaria al Instituto Nacional de Vías – INVIAS – Ministerio de Transporte y como consecuencia se ordene el pago de lo siguiente:
Perjuicios morales: 550 SMLMV
Rosa Helena Gustin Bravo 100SMLMV
Marilyn Talía Guerrero Cortes 100SMLMV
Jayder Eisenover Guerrero Gustin, 50SMLMV
Jefferson Guerrero Gustin 50SMLMV
Dayra Xiomara Guerrero Gustin 50SMLMV
Damarys Dalila Guerrero Gustin 50SMLMV
Sandy Jannine Guerrero Gustin 50SMLMV
Jhonatan Ferney Guerrero Gustin 50SMLMV
Ingrith Yadira Guerrero Gustin 50SMLMV
Afectación psicológica y desintegración del grupo familiar: 550 SMLMV
Rosa Helena Gustin Bravo 100SMLMV
Marilyn Talía Guerrero Cortes 100SMLMV
Jayder Eisenover Guerrero Gustin, 50SMLMV
Jefferson Guerrero Gustin 50SMLMV
Dayra Xiomara Guerrero Gustin 50SMLMV
Damarys Dalila Guerrero Gustin 50SMLMV
Sandy Jannine Guerrero Gustin 50SMLMV
Jhonatan Ferney Guerrero Gustin 50SMLMV
Ingrith Yadira Guerrero Gustin 50SMLMV
Daño emergente Consolidado: $4.000.000
Rosa Helena Gustin Bravo: $4.000.000
Lucro cesante: $77.554.121
Total: $1.511.554.121 salario mínimo del 2024. 
</v>
      </c>
      <c r="H3" s="18">
        <f>'1. ABOGADO EXTERNO'!B10</f>
        <v>578500000</v>
      </c>
      <c r="I3" s="17" t="str">
        <f>'1. ABOGADO EXTERNO'!B11</f>
        <v xml:space="preserve">El día 23 de febrero de 2021, el señor José Antonio Guerrero Gustin q.e.p.d. iba conduciendo la motocicleta de placas HJ038F de propiedad del señor Jefferson Guerrero Gustin cuando sobre el kilómetro 37, vía mojarras sector la Lupa, del municipio del Bordo; departamento del Cauca, República de Colombia, aproximadamente a las 12h ocurrió un accidente según los demandantes por el mal estado de la vía – zona con mucho baches y huecos, lo cual ocasionó que el fallecimiento del señor José Antonio Guerrero Gustin q.e.p.d.  se desestabilizara y re-direccionara involuntariamente al carril contrario recibiendo un impacto de un vehículo tipo camión de placas WOO-129 conducido por el señor Néstor Augusto Junco Callejas. 
Del accidente se levantó un informe policial de accidente de tránsito No. 001251509 en el cual se atribuyó como causa probable la hipótesis No. 157 para el conductor de la motocicleta y 306 para la vía que corresponde a “huecos”.
En el accidente fallece el señor José Antonio Guerrero Gustin q.e.p.d.
</v>
      </c>
      <c r="J3" s="17" t="str">
        <f>'1. ABOGADO EXTERNO'!B12</f>
        <v xml:space="preserve">La contingencia se califica como PROBABLE, teniendo en cuenta que el contrato presta cobertura y la responsabilidad del asegurado se encuentra acreditada.
Lo primero que debe tenerse en cuenta es que la Póliza de Responsabilidad Civil Extracontractual No. 2201220016487 cuyo tomador es el Instituto Nacional de Vías – INVIAS, presta cobertura material y temporal de conformidad con los hechos y pretensiones expuestas en la demanda. Frente a la cobertura temporal, debe decirse que su modalidad es ocurrencia, la cual ampara la responsabilidad civil derivada de daños causados a terceros durante la vigencia de la póliza. En consecuencia, el contrato de seguro presta cobertura por su temporalidad, toda vez que, el hecho ocurrió el 23 de febrero de 2021 y la vigencia de la póliza comprende desde el 01 de enero de 2021 al 01 de enero de 2022. Aunado a ello, presta cobertura material toda vez que, ampara la responsabilidad civil extracontractual al tener amparo de predios, labores y operaciones. 
Teniendo en cuenta que el contrato de seguros presta cobertura material y temporal, la contingencia es probable, toda vez que, en el informe policial de accidente de tránsito, el cual goza de presunción de legalidad, se le atribuyó la causa del siniestro al asegurado por “huecos en la vía” lo que constituye una falla en el mantenimiento de la infraestructura del tramo vial a cargo del INVIAS, dejando en evidencia su omisión de mantenimiento y conservación en buen estado de las vías. Así mismo, si bien es cierto el tramo vial se encontraba siendo objeto de mantenimiento por parte del contratista CONSORCIO PA-BCS MOJARRAS en virtud del contrato de obra No. 1039 de 2020, es también cierto que el INVIAS es solidariamente responsable con base en el art. 34  del CST y lo señalado en la jurisprudencia del Consejo de Estado, que indica que cuando la contratante y el contratista tengan afinidad de objeto social, o por el hecho de que la contratante se beneficie de la obra  o servicio que le presta el contratista, es como si la administración ejecutara la obra directamente, por ello aún en vía de solidaridad el INVIAS es responsable. Por otra parte se alegó hecho exclusivo de la víctima por imprudencia e irresponsabilidad en la conducción del automotor, toda vez que este realizó una maniobra imprudente que lo arrojó al carril contrario chocando con otro vehículo tipo camión, sin embargo, el mismo no exime de responsabilidad total al INVIAS. Así las cosas, es altamente probable que el fallador emita sentencia condenatoria en contra del asegurado y disminuya el monto de la indemnización en un porcentaje que dependerá de la valoración probatoria si encuentra acreditada la concurrencia de culpas. Lo señalado, sin perjuicio del carácter contingente del proceso.
</v>
      </c>
      <c r="K3" s="22" t="str">
        <f>'1. ABOGADO EXTERNO'!B13</f>
        <v>1 Probable (100% en contra de la Compañia)</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SEGUNDO (2°) ADMINISTRATIVO DE POPAYAN</v>
      </c>
      <c r="Y3" s="1" t="str">
        <f>'1. ABOGADO EXTERNO'!F14</f>
        <v>19001-3333-002-2022-00264-00</v>
      </c>
      <c r="Z3" s="1" t="str">
        <f>'1. ABOGADO EXTERNO'!F5</f>
        <v xml:space="preserve">VIGENTE </v>
      </c>
      <c r="AA3" s="17" t="str">
        <f>'1. ABOGADO EXTERNO'!A22</f>
        <v>ETAPA INICIAL.</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4" ma:contentTypeDescription="Create a new document." ma:contentTypeScope="" ma:versionID="96449b0bc2370b44d0b812b14dfccfcd">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fabd5e1c8eb537cd72e13a547b84fcfa"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54C3DE11-7B18-453D-BFD9-E13609CDB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2024-06-17T21:54:10Z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