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d.docs.live.net/f3bdf2b4801928ac/Escritorio/G HERRERA ABOGADOS Y ASOCIADOS/RESPONSABILIDAD DE SUSTANCIACIÓN/2. CIVIL/2022-00846 - JHONNIFER CAMILO MARTINEZ - ALLIANZ VIDA/"/>
    </mc:Choice>
  </mc:AlternateContent>
  <xr:revisionPtr revIDLastSave="24" documentId="8_{1FB617DD-6296-4ECF-A9A4-C73457959B17}" xr6:coauthVersionLast="47" xr6:coauthVersionMax="47" xr10:uidLastSave="{A62C3349-6011-4D3B-8D3E-E61C89440439}"/>
  <bookViews>
    <workbookView xWindow="-36" yWindow="12" windowWidth="10584" windowHeight="122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<sst xmlns="http://schemas.openxmlformats.org/spreadsheetml/2006/main" count="188" uniqueCount="149">
  <si>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</si>
  <si>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</si>
  <si>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</si>
  <si>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</si>
  <si>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</si>
  <si>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</si>
  <si>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</si>
  <si>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</si>
  <si>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</si>
  <si>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</si>
  <si>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</si>
  <si>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</si>
  <si>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</si>
  <si>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</si>
  <si>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</si>
  <si>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</si>
  <si>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</si>
  <si>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</si>
  <si>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</si>
  <si>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</si>
  <si>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</si>
  <si>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</si>
  <si>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</si>
  <si>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</si>
  <si>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</si>
  <si>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</si>
  <si>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</si>
  <si>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</si>
  <si>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</si>
  <si>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</si>
  <si>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</si>
  <si>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</si>
  <si>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</si>
  <si>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</si>
  <si>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</si>
  <si>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</si>
  <si>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</si>
  <si>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</si>
  <si>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</si>
  <si>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</si>
  <si>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</si>
  <si>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</si>
  <si>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</si>
  <si>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</si>
  <si>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</si>
  <si>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</si>
  <si>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</si>
  <si>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</si>
  <si>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</si>
  <si>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</si>
  <si>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</si>
  <si>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</si>
  <si>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</si>
  <si>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</si>
  <si>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</si>
  <si>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</si>
  <si>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</si>
  <si>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</si>
  <si>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</si>
  <si>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</si>
  <si>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</si>
  <si>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</si>
  <si>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</si>
  <si>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</si>
  <si>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</si>
  <si>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</si>
  <si>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</si>
  <si>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</si>
  <si>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</si>
  <si>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</si>
  <si>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</si>
  <si>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</si>
  <si>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</si>
  <si>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</si>
  <si>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</si>
  <si>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</si>
  <si>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</si>
  <si>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</si>
  <si>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</si>
  <si>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</si>
  <si>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</si>
  <si>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</si>
  <si>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</si>
  <si>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</si>
  <si>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</si>
  <si>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</si>
  <si>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</si>
  <si>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</si>
  <si>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</si>
  <si>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</si>
  <si>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</si>
  <si>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</si>
  <si>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</si>
  <si>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</si>
  <si>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</si>
  <si>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</si>
  <si>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</si>
  <si>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</si>
  <si>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</si>
  <si>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</si>
  <si>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</si>
  <si>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</si>
  <si>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</si>
  <si>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</si>
  <si>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</si>
  <si>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</si>
  <si>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</si>
  <si>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</si>
  <si>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</si>
  <si>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</si>
  <si>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</si>
  <si>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</si>
  <si>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</si>
  <si>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</si>
  <si>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</si>
  <si>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</si>
  <si>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</si>
  <si>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</si>
  <si>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</si>
  <si>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</si>
  <si>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</si>
  <si>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</si>
  <si>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</si>
  <si>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</si>
  <si>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</si>
  <si>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</si>
  <si>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</si>
  <si>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</si>
  <si>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</si>
  <si>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</si>
  <si>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</si>
  <si>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</si>
  <si>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</si>
  <si>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</si>
  <si>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</si>
  <si>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</si>
  <si>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</si>
  <si>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ALLIANZ SEGUROS DE VIDA S.A.</t>
  </si>
  <si>
    <t xml:space="preserve">La contingencia se califica como EVENTUAL toda vez que, dependerá de la posición conciliatoria de la convocada el resultado del trámite impetrado. 
Como se ha indicado en líneas precedentes, desde el año 2022 y hasta la fecha por parte de COLFONDOS S.A. PENSIONES Y CESANTÍAS se han efectuado múltiples llamamientos en garantía a ALLIANZ SEGUROS DE VIDA S.A. dentro de procesos de ineficacia de traslado ante la jurisdicción ordinaria laboral, para que la compañía aseguradora con cargo a la Póliza Colectiva de Seguro Previsional de Invalidez y Sobrevivientes No. 0209000001 efectué la devolución y/o restitución de las primas debidamente devengadas como contraprestación por asumir el riesgo asegurado en la póliza de seguro previsional. Actuación temeraria que a través de la presente solicitud de conciliación se pretende cese como consecuencia de los perjuicios que con este tipo de práctica se han generado al patrimonio de Allianz y que ha conllevado al pago de honorarios profesionales de abogado para la representación judicial y defensa de los intereses de la compañía aseguradora. 
Finalmente, en lo que se refiere al abuso del derecho a cargo de COLFONDOS S.A. no cabe duda de que el uso de las herramientas jurídicas dentro de este tipo de procesos judiciales genera un deterioro o afectación al patrimonio de Allianz Seguros de Vida. No obstante, el resultado de la conciliación dependerá del arbitrio de la convocada, quien de manera libre podrá manifestar la existencia o no de ánimo conciliatorio. </t>
  </si>
  <si>
    <t>410014003001-2022-00846-00</t>
  </si>
  <si>
    <t xml:space="preserve">JUZGADO PRIMERO (1°) CIVIL MUNICIPAL DE NEIVA </t>
  </si>
  <si>
    <t>JHONNIFER CAMILO MARTINEZ ARAUJO</t>
  </si>
  <si>
    <t>13 DE JUNIO DE 2021</t>
  </si>
  <si>
    <t xml:space="preserve">1. Entre el señor JHONNIFER CAMILO MARTINEZ ARAUJO y ALLIANZ SEGUROS DE VIDA S.A, el 01 de febrero de 2021 se celebró contrato de seguro materializado en la Póliza de Vida No. 022826737/0.
2. El 13 de junio de 2021 el señor MARTINEZ ARAUJO sufrió un accidente de tránsito mientras conducía su motocicleta, en el cual resultó involucrado un vehículo tipo camioneta. Accidente que le ocasionó politraumatismos y otras lesiones, de acuerdo con las HC de los Hospitales Juan Ramón Núñez Palacio y Univesitario de Neiva. Que posteriormente devienen en la calificación de pérdida de capacidad laboral por parte de la Junta Regional de Calificación de Invalidez de Huila.
3. El 21 de enero de 2022, es expedido Dictamen de pérdida de capacidad laboral por parte de la Junta Regional de Calificación de Invalidez de Huila, en donde se le otorga al señora Jhonnifer Camilo un porcentaje del 51,28%, con fecha de estructuración del 26 de agosto de 2021.
4. Como consecuencia de lo anterior el 09 de febrero de 2022 se solicitó la afectación de la Póliza de Seguro de Vida por el amparo de ITP. No obstante, mediante comunicación del 23 de febrero del mismo año, se objetó la reclamación debido a la reticencia del asegurado frente a las patologías de Discopatía lumbar y transtorno de ansiedad.
5. </t>
  </si>
  <si>
    <t>23 DE MAYO DE 2022</t>
  </si>
  <si>
    <t>11 DE AGOSTO DE 2022</t>
  </si>
  <si>
    <t>INCAPACIDAD, INUTILIZACIÓN O DESMEMBRACIÓN POR EMFERMEDAD O ACCIDENTE</t>
  </si>
  <si>
    <t>Amparo de Incapacidad, inutilización o Desmb., por enferm., o accidente</t>
  </si>
  <si>
    <t>022826737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</si>
</sst>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3bdf2b4801928ac/Escritorio/G%20HERRERA%20ABOGADOS%20Y%20ASOCIADOS/RESPONSABILIDAD%20DE%20SUSTANCIACI&#211;N/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B1" zoomScale="90" zoomScaleNormal="90" workbookViewId="0">
      <selection activeCell="B7" sqref="B7:C7"/>
    </sheetView>
  </sheetViews>
  <sheetFormatPr baseColWidth="10" defaultColWidth="0" defaultRowHeight="14.4" x14ac:dyDescent="0.3"/>
  <cols>
    <col min="1" max="1" width="46.21875" style="7" bestFit="1" customWidth="1"/>
    <col min="2" max="2" width="63.77734375" style="7" customWidth="1"/>
    <col min="3" max="3" width="37.44140625" style="7" customWidth="1"/>
    <col min="4" max="4" width="11.44140625" style="2" hidden="1" customWidth="1"/>
    <col min="5" max="16384" width="11.44140625" style="2" hidden="1"/>
  </cols>
  <sheetData>
    <row r="1" spans="1:3" ht="18" x14ac:dyDescent="0.3">
      <c r="A1" s="47" t="s">
        <v>41</v>
      </c>
      <c r="B1" s="47"/>
      <c r="C1" s="47"/>
    </row>
    <row r="2" spans="1:3" x14ac:dyDescent="0.3">
      <c r="A2" s="5" t="s">
        <v>11</v>
      </c>
      <c r="B2" s="48" t="s">
        <v>139</v>
      </c>
      <c r="C2" s="49"/>
    </row>
    <row r="3" spans="1:3" x14ac:dyDescent="0.3">
      <c r="A3" s="5" t="s">
        <v>0</v>
      </c>
      <c r="B3" s="50" t="s">
        <v>140</v>
      </c>
      <c r="C3" s="51"/>
    </row>
    <row r="4" spans="1:3" x14ac:dyDescent="0.3">
      <c r="A4" s="5" t="s">
        <v>109</v>
      </c>
      <c r="B4" s="50" t="s">
        <v>137</v>
      </c>
      <c r="C4" s="51"/>
    </row>
    <row r="5" spans="1:3" ht="14.55" customHeight="1" x14ac:dyDescent="0.3">
      <c r="A5" s="5" t="s">
        <v>1</v>
      </c>
      <c r="B5" s="50" t="s">
        <v>141</v>
      </c>
      <c r="C5" s="51"/>
    </row>
    <row r="6" spans="1:3" x14ac:dyDescent="0.3">
      <c r="A6" s="5" t="s">
        <v>110</v>
      </c>
      <c r="B6" s="38" t="s">
        <v>111</v>
      </c>
      <c r="C6" s="38"/>
    </row>
    <row r="7" spans="1:3" x14ac:dyDescent="0.3">
      <c r="A7" s="5" t="s">
        <v>2</v>
      </c>
      <c r="B7" s="50" t="s">
        <v>141</v>
      </c>
      <c r="C7" s="51"/>
    </row>
    <row r="8" spans="1:3" x14ac:dyDescent="0.3">
      <c r="A8" s="5" t="s">
        <v>3</v>
      </c>
      <c r="B8" s="38" t="s">
        <v>142</v>
      </c>
      <c r="C8" s="38"/>
    </row>
    <row r="9" spans="1:3" x14ac:dyDescent="0.3">
      <c r="A9" s="5" t="s">
        <v>4</v>
      </c>
      <c r="B9" s="38" t="s">
        <v>144</v>
      </c>
      <c r="C9" s="38"/>
    </row>
    <row r="10" spans="1:3" x14ac:dyDescent="0.3">
      <c r="A10" s="5" t="s">
        <v>5</v>
      </c>
      <c r="B10" s="38" t="s">
        <v>145</v>
      </c>
      <c r="C10" s="38"/>
    </row>
    <row r="11" spans="1:3" ht="23.25" customHeight="1" x14ac:dyDescent="0.3">
      <c r="A11" s="5" t="s">
        <v>27</v>
      </c>
      <c r="B11" s="38" t="s">
        <v>146</v>
      </c>
      <c r="C11" s="38"/>
    </row>
    <row r="12" spans="1:3" x14ac:dyDescent="0.3">
      <c r="A12" s="36" t="s">
        <v>120</v>
      </c>
      <c r="B12" s="37" t="s">
        <v>143</v>
      </c>
      <c r="C12" s="38"/>
    </row>
    <row r="13" spans="1:3" ht="30" customHeight="1" x14ac:dyDescent="0.3">
      <c r="A13" s="36"/>
      <c r="B13" s="38"/>
      <c r="C13" s="38"/>
    </row>
    <row r="14" spans="1:3" ht="73.5" customHeight="1" x14ac:dyDescent="0.3">
      <c r="A14" s="36"/>
      <c r="B14" s="38"/>
      <c r="C14" s="38"/>
    </row>
    <row r="15" spans="1:3" ht="28.8" x14ac:dyDescent="0.3">
      <c r="A15" s="5" t="s">
        <v>46</v>
      </c>
      <c r="B15" s="41">
        <v>100000000</v>
      </c>
      <c r="C15" s="42"/>
    </row>
    <row r="16" spans="1:3" ht="33.75" customHeight="1" x14ac:dyDescent="0.3">
      <c r="A16" s="43" t="s">
        <v>47</v>
      </c>
      <c r="B16" s="44" t="s">
        <v>48</v>
      </c>
      <c r="C16" s="44"/>
    </row>
    <row r="17" spans="1:3" ht="33.75" customHeight="1" x14ac:dyDescent="0.3">
      <c r="A17" s="43"/>
      <c r="B17" s="11" t="s">
        <v>147</v>
      </c>
      <c r="C17" s="6">
        <v>100000000</v>
      </c>
    </row>
    <row r="18" spans="1:3" ht="33.75" customHeight="1" x14ac:dyDescent="0.3">
      <c r="A18" s="43"/>
      <c r="B18" s="11"/>
      <c r="C18" s="6">
        <v>0</v>
      </c>
    </row>
    <row r="19" spans="1:3" x14ac:dyDescent="0.3">
      <c r="A19" s="43"/>
      <c r="B19" s="45" t="s">
        <v>51</v>
      </c>
      <c r="C19" s="46"/>
    </row>
    <row r="20" spans="1:3" x14ac:dyDescent="0.3">
      <c r="A20" s="43"/>
      <c r="B20" s="11"/>
      <c r="C20" s="6"/>
    </row>
    <row r="21" spans="1:3" x14ac:dyDescent="0.3">
      <c r="A21" s="43"/>
      <c r="B21" s="11"/>
      <c r="C21" s="6"/>
    </row>
    <row r="22" spans="1:3" x14ac:dyDescent="0.3">
      <c r="A22" s="43"/>
      <c r="B22" s="45" t="s">
        <v>108</v>
      </c>
      <c r="C22" s="46"/>
    </row>
    <row r="23" spans="1:3" x14ac:dyDescent="0.3">
      <c r="A23" s="43"/>
      <c r="B23" s="11"/>
      <c r="C23" s="16"/>
    </row>
    <row r="24" spans="1:3" x14ac:dyDescent="0.3">
      <c r="A24" s="5" t="s">
        <v>6</v>
      </c>
      <c r="B24" s="38" t="s">
        <v>141</v>
      </c>
      <c r="C24" s="38"/>
    </row>
    <row r="25" spans="1:3" x14ac:dyDescent="0.3">
      <c r="A25" s="5" t="s">
        <v>7</v>
      </c>
      <c r="B25" s="38">
        <v>12276779</v>
      </c>
      <c r="C25" s="38"/>
    </row>
    <row r="26" spans="1:3" x14ac:dyDescent="0.3">
      <c r="A26" s="5" t="s">
        <v>8</v>
      </c>
      <c r="B26" s="38" t="s">
        <v>148</v>
      </c>
      <c r="C26" s="38"/>
    </row>
    <row r="27" spans="1:3" x14ac:dyDescent="0.3">
      <c r="A27" s="5" t="s">
        <v>42</v>
      </c>
      <c r="B27" s="39">
        <v>45449</v>
      </c>
      <c r="C27" s="40"/>
    </row>
    <row r="28" spans="1:3" x14ac:dyDescent="0.3">
      <c r="A28" s="5" t="s">
        <v>9</v>
      </c>
      <c r="B28" s="35">
        <v>45448</v>
      </c>
      <c r="C28" s="35"/>
    </row>
    <row r="29" spans="1:3" x14ac:dyDescent="0.3">
      <c r="A29" s="5" t="s">
        <v>10</v>
      </c>
      <c r="B29" s="35">
        <v>45477</v>
      </c>
      <c r="C29" s="35"/>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9" sqref="B9:C9"/>
    </sheetView>
  </sheetViews>
  <sheetFormatPr baseColWidth="10" defaultColWidth="0" defaultRowHeight="14.4" x14ac:dyDescent="0.3"/>
  <cols>
    <col min="1" max="1" width="44.44140625" customWidth="1"/>
    <col min="2" max="2" width="25.77734375" customWidth="1"/>
    <col min="3" max="3" width="100.77734375" customWidth="1"/>
    <col min="4" max="16384" width="11.44140625" hidden="1"/>
  </cols>
  <sheetData>
    <row r="1" spans="1:3" ht="18" x14ac:dyDescent="0.3">
      <c r="A1" s="62" t="s">
        <v>40</v>
      </c>
      <c r="B1" s="62"/>
      <c r="C1" s="62"/>
    </row>
    <row r="2" spans="1:3" x14ac:dyDescent="0.3">
      <c r="A2" s="13" t="s">
        <v>25</v>
      </c>
      <c r="B2" s="63" t="s">
        <v>135</v>
      </c>
      <c r="C2" s="64"/>
    </row>
    <row r="3" spans="1:3" x14ac:dyDescent="0.3">
      <c r="A3" s="5" t="s">
        <v>11</v>
      </c>
      <c r="B3" s="38" t="str">
        <f>'GENERALES NOTA 322'!B2:C2</f>
        <v>410014003001-2022-00846-00</v>
      </c>
      <c r="C3" s="38"/>
    </row>
    <row r="4" spans="1:3" x14ac:dyDescent="0.3">
      <c r="A4" s="5" t="s">
        <v>0</v>
      </c>
      <c r="B4" s="38" t="str">
        <f>'GENERALES NOTA 322'!B3:C3</f>
        <v xml:space="preserve">JUZGADO PRIMERO (1°) CIVIL MUNICIPAL DE NEIVA </v>
      </c>
      <c r="C4" s="38"/>
    </row>
    <row r="5" spans="1:3" x14ac:dyDescent="0.3">
      <c r="A5" s="5" t="s">
        <v>109</v>
      </c>
      <c r="B5" s="38" t="str">
        <f>'GENERALES NOTA 322'!B4:C4</f>
        <v>ALLIANZ SEGUROS DE VIDA S.A.</v>
      </c>
      <c r="C5" s="38"/>
    </row>
    <row r="6" spans="1:3" x14ac:dyDescent="0.3">
      <c r="A6" s="5" t="s">
        <v>1</v>
      </c>
      <c r="B6" s="38" t="str">
        <f>'GENERALES NOTA 322'!B5:C5</f>
        <v>JHONNIFER CAMILO MARTINEZ ARAUJO</v>
      </c>
      <c r="C6" s="38"/>
    </row>
    <row r="7" spans="1:3" x14ac:dyDescent="0.3">
      <c r="A7" s="5" t="s">
        <v>110</v>
      </c>
      <c r="B7" s="38" t="str">
        <f>'GENERALES NOTA 322'!B6:C6</f>
        <v>DEMANDA DIRECTA</v>
      </c>
      <c r="C7" s="38"/>
    </row>
    <row r="8" spans="1:3" x14ac:dyDescent="0.3">
      <c r="A8" s="13" t="s">
        <v>26</v>
      </c>
      <c r="B8" s="38"/>
      <c r="C8" s="38"/>
    </row>
    <row r="9" spans="1:3" x14ac:dyDescent="0.3">
      <c r="A9" s="13" t="s">
        <v>27</v>
      </c>
      <c r="B9" s="38"/>
      <c r="C9" s="38"/>
    </row>
    <row r="10" spans="1:3" x14ac:dyDescent="0.3">
      <c r="A10" s="13" t="s">
        <v>77</v>
      </c>
      <c r="B10" s="63"/>
      <c r="C10" s="65"/>
    </row>
    <row r="11" spans="1:3" x14ac:dyDescent="0.3">
      <c r="A11" s="13" t="s">
        <v>116</v>
      </c>
      <c r="B11" s="63"/>
      <c r="C11" s="64"/>
    </row>
    <row r="12" spans="1:3" x14ac:dyDescent="0.3">
      <c r="A12" s="13" t="s">
        <v>60</v>
      </c>
      <c r="B12" s="50"/>
      <c r="C12" s="51"/>
    </row>
    <row r="13" spans="1:3" x14ac:dyDescent="0.3">
      <c r="A13" s="13" t="s">
        <v>28</v>
      </c>
      <c r="B13" s="38"/>
      <c r="C13" s="38"/>
    </row>
    <row r="14" spans="1:3" x14ac:dyDescent="0.3">
      <c r="A14" s="13" t="s">
        <v>29</v>
      </c>
      <c r="B14" s="38"/>
      <c r="C14" s="38"/>
    </row>
    <row r="15" spans="1:3" x14ac:dyDescent="0.3">
      <c r="A15" s="13" t="s">
        <v>30</v>
      </c>
      <c r="B15" s="38"/>
      <c r="C15" s="38"/>
    </row>
    <row r="16" spans="1:3" x14ac:dyDescent="0.3">
      <c r="A16" s="60" t="s">
        <v>31</v>
      </c>
      <c r="B16" s="38"/>
      <c r="C16" s="38"/>
    </row>
    <row r="17" spans="1:3" x14ac:dyDescent="0.3">
      <c r="A17" s="61"/>
      <c r="B17" s="9" t="s">
        <v>39</v>
      </c>
      <c r="C17" s="10" t="s">
        <v>15</v>
      </c>
    </row>
    <row r="18" spans="1:3" x14ac:dyDescent="0.3">
      <c r="A18" s="61"/>
      <c r="B18" s="11"/>
      <c r="C18" s="11"/>
    </row>
    <row r="19" spans="1:3" x14ac:dyDescent="0.3">
      <c r="A19" s="61"/>
      <c r="B19" s="11"/>
      <c r="C19" s="11"/>
    </row>
    <row r="20" spans="1:3" x14ac:dyDescent="0.3">
      <c r="A20" s="61"/>
      <c r="B20" s="11"/>
      <c r="C20" s="11"/>
    </row>
    <row r="21" spans="1:3" x14ac:dyDescent="0.3">
      <c r="A21" s="13" t="s">
        <v>24</v>
      </c>
      <c r="B21" s="38"/>
      <c r="C21" s="38"/>
    </row>
    <row r="22" spans="1:3" x14ac:dyDescent="0.3">
      <c r="A22" s="13" t="s">
        <v>61</v>
      </c>
      <c r="B22" s="50"/>
      <c r="C22" s="51"/>
    </row>
    <row r="23" spans="1:3" x14ac:dyDescent="0.3">
      <c r="A23" s="13" t="s">
        <v>16</v>
      </c>
      <c r="B23" s="38"/>
      <c r="C23" s="38"/>
    </row>
    <row r="24" spans="1:3" x14ac:dyDescent="0.3">
      <c r="A24" s="13" t="s">
        <v>75</v>
      </c>
      <c r="B24" s="38"/>
      <c r="C24" s="38"/>
    </row>
    <row r="25" spans="1:3" x14ac:dyDescent="0.3">
      <c r="A25" s="13" t="s">
        <v>38</v>
      </c>
      <c r="B25" s="38"/>
      <c r="C25" s="38"/>
    </row>
    <row r="26" spans="1:3" x14ac:dyDescent="0.3">
      <c r="A26" s="12" t="s">
        <v>76</v>
      </c>
      <c r="B26" s="38"/>
      <c r="C26" s="38"/>
    </row>
    <row r="27" spans="1:3" x14ac:dyDescent="0.3">
      <c r="A27" s="59" t="s">
        <v>64</v>
      </c>
      <c r="B27" s="59"/>
      <c r="C27" s="59"/>
    </row>
    <row r="28" spans="1:3" ht="14.55" customHeight="1" x14ac:dyDescent="0.3">
      <c r="A28" s="54" t="s">
        <v>37</v>
      </c>
      <c r="B28" s="55"/>
      <c r="C28" s="31"/>
    </row>
    <row r="29" spans="1:3" ht="14.55" customHeight="1" x14ac:dyDescent="0.3">
      <c r="A29" s="56" t="s">
        <v>36</v>
      </c>
      <c r="B29" s="57"/>
      <c r="C29" s="31"/>
    </row>
    <row r="30" spans="1:3" ht="14.55" customHeight="1" x14ac:dyDescent="0.3">
      <c r="A30" s="56" t="s">
        <v>35</v>
      </c>
      <c r="B30" s="57"/>
      <c r="C30" s="32"/>
    </row>
    <row r="31" spans="1:3" ht="14.55" customHeight="1" x14ac:dyDescent="0.3">
      <c r="A31" s="56" t="s">
        <v>13</v>
      </c>
      <c r="B31" s="57"/>
      <c r="C31" s="31"/>
    </row>
    <row r="32" spans="1:3" x14ac:dyDescent="0.3">
      <c r="A32" s="56" t="s">
        <v>14</v>
      </c>
      <c r="B32" s="57"/>
      <c r="C32" s="31"/>
    </row>
    <row r="33" spans="1:3" ht="14.55" customHeight="1" x14ac:dyDescent="0.3">
      <c r="A33" s="56" t="s">
        <v>34</v>
      </c>
      <c r="B33" s="57"/>
      <c r="C33" s="31"/>
    </row>
    <row r="34" spans="1:3" ht="14.55" customHeight="1" x14ac:dyDescent="0.3">
      <c r="A34" s="56" t="s">
        <v>94</v>
      </c>
      <c r="B34" s="57"/>
      <c r="C34" s="33"/>
    </row>
    <row r="35" spans="1:3" x14ac:dyDescent="0.3">
      <c r="A35" s="54" t="s">
        <v>106</v>
      </c>
      <c r="B35" s="55"/>
      <c r="C35" s="34"/>
    </row>
    <row r="36" spans="1:3" x14ac:dyDescent="0.3">
      <c r="A36" s="58" t="s">
        <v>88</v>
      </c>
      <c r="B36" s="58"/>
      <c r="C36" s="58"/>
    </row>
    <row r="37" spans="1:3" x14ac:dyDescent="0.3">
      <c r="A37" s="52" t="s">
        <v>89</v>
      </c>
      <c r="B37" s="52"/>
      <c r="C37" s="11"/>
    </row>
    <row r="38" spans="1:3" x14ac:dyDescent="0.3">
      <c r="A38" s="52" t="s">
        <v>90</v>
      </c>
      <c r="B38" s="52"/>
      <c r="C38" s="11"/>
    </row>
    <row r="39" spans="1:3" x14ac:dyDescent="0.3">
      <c r="A39" s="52" t="s">
        <v>91</v>
      </c>
      <c r="B39" s="52"/>
      <c r="C39" s="11"/>
    </row>
    <row r="40" spans="1:3" x14ac:dyDescent="0.3">
      <c r="A40" s="52" t="s">
        <v>92</v>
      </c>
      <c r="B40" s="52"/>
      <c r="C40" s="11"/>
    </row>
    <row r="41" spans="1:3" x14ac:dyDescent="0.3">
      <c r="A41" s="52" t="s">
        <v>93</v>
      </c>
      <c r="B41" s="52"/>
      <c r="C41" s="11"/>
    </row>
    <row r="42" spans="1:3" x14ac:dyDescent="0.3">
      <c r="A42" s="52" t="s">
        <v>95</v>
      </c>
      <c r="B42" s="52"/>
      <c r="C42" s="11"/>
    </row>
    <row r="43" spans="1:3" x14ac:dyDescent="0.3">
      <c r="A43" s="52" t="s">
        <v>96</v>
      </c>
      <c r="B43" s="52"/>
      <c r="C43" s="11"/>
    </row>
    <row r="44" spans="1:3" x14ac:dyDescent="0.3">
      <c r="A44" s="52" t="s">
        <v>97</v>
      </c>
      <c r="B44" s="52"/>
      <c r="C44" s="11"/>
    </row>
    <row r="45" spans="1:3" x14ac:dyDescent="0.3">
      <c r="A45" s="52" t="s">
        <v>98</v>
      </c>
      <c r="B45" s="52"/>
      <c r="C45" s="11"/>
    </row>
    <row r="46" spans="1:3" x14ac:dyDescent="0.3">
      <c r="A46" s="52" t="s">
        <v>99</v>
      </c>
      <c r="B46" s="52"/>
      <c r="C46" s="11"/>
    </row>
    <row r="47" spans="1:3" x14ac:dyDescent="0.3">
      <c r="A47" s="52" t="s">
        <v>100</v>
      </c>
      <c r="B47" s="52"/>
      <c r="C47" s="11"/>
    </row>
    <row r="48" spans="1:3" x14ac:dyDescent="0.3">
      <c r="A48" s="52" t="s">
        <v>101</v>
      </c>
      <c r="B48" s="52"/>
      <c r="C48" s="11"/>
    </row>
    <row r="49" spans="1:3" x14ac:dyDescent="0.3">
      <c r="A49" s="52" t="s">
        <v>102</v>
      </c>
      <c r="B49" s="52"/>
      <c r="C49" s="11"/>
    </row>
    <row r="50" spans="1:3" x14ac:dyDescent="0.3">
      <c r="A50" s="52" t="s">
        <v>103</v>
      </c>
      <c r="B50" s="52"/>
      <c r="C50" s="11"/>
    </row>
    <row r="51" spans="1:3" x14ac:dyDescent="0.3">
      <c r="A51" s="52" t="s">
        <v>104</v>
      </c>
      <c r="B51" s="52"/>
      <c r="C51" s="11"/>
    </row>
    <row r="52" spans="1:3" x14ac:dyDescent="0.3">
      <c r="A52" s="52" t="s">
        <v>105</v>
      </c>
      <c r="B52" s="52"/>
      <c r="C52" s="11"/>
    </row>
    <row r="53" spans="1:3" x14ac:dyDescent="0.3">
      <c r="A53" s="53"/>
      <c r="B53" s="53"/>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4" sqref="B4:C4"/>
    </sheetView>
  </sheetViews>
  <sheetFormatPr baseColWidth="10" defaultColWidth="0" defaultRowHeight="14.4" x14ac:dyDescent="0.3"/>
  <cols>
    <col min="1" max="1" width="52.218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2" t="s">
        <v>43</v>
      </c>
      <c r="B1" s="62"/>
      <c r="C1" s="62"/>
    </row>
    <row r="2" spans="1:6" x14ac:dyDescent="0.3">
      <c r="A2" s="20" t="s">
        <v>25</v>
      </c>
      <c r="B2" s="70" t="str">
        <f>'[2]AUTOS NOTA 321'!B2:C2</f>
        <v xml:space="preserve">SINIESTRO   LEGIS </v>
      </c>
      <c r="C2" s="71"/>
    </row>
    <row r="3" spans="1:6" x14ac:dyDescent="0.3">
      <c r="A3" s="21" t="s">
        <v>11</v>
      </c>
      <c r="B3" s="72" t="str">
        <f>'GENERALES NOTA 322'!B2:C2</f>
        <v>410014003001-2022-00846-00</v>
      </c>
      <c r="C3" s="72"/>
    </row>
    <row r="4" spans="1:6" x14ac:dyDescent="0.3">
      <c r="A4" s="21" t="s">
        <v>0</v>
      </c>
      <c r="B4" s="72" t="str">
        <f>'GENERALES NOTA 322'!B3:C3</f>
        <v xml:space="preserve">JUZGADO PRIMERO (1°) CIVIL MUNICIPAL DE NEIVA </v>
      </c>
      <c r="C4" s="72"/>
    </row>
    <row r="5" spans="1:6" x14ac:dyDescent="0.3">
      <c r="A5" s="21" t="s">
        <v>109</v>
      </c>
      <c r="B5" s="72" t="str">
        <f>'GENERALES NOTA 322'!B4:C4</f>
        <v>ALLIANZ SEGUROS DE VIDA S.A.</v>
      </c>
      <c r="C5" s="72"/>
    </row>
    <row r="6" spans="1:6" ht="14.55" customHeight="1" x14ac:dyDescent="0.3">
      <c r="A6" s="21" t="s">
        <v>1</v>
      </c>
      <c r="B6" s="72" t="str">
        <f>'GENERALES NOTA 322'!B5:C5</f>
        <v>JHONNIFER CAMILO MARTINEZ ARAUJO</v>
      </c>
      <c r="C6" s="72"/>
    </row>
    <row r="7" spans="1:6" x14ac:dyDescent="0.3">
      <c r="A7" s="21" t="s">
        <v>110</v>
      </c>
      <c r="B7" s="72" t="str">
        <f>'GENERALES NOTA 322'!B6:C6</f>
        <v>DEMANDA DIRECTA</v>
      </c>
      <c r="C7" s="72"/>
    </row>
    <row r="8" spans="1:6" ht="28.8" x14ac:dyDescent="0.3">
      <c r="A8" s="21" t="s">
        <v>46</v>
      </c>
      <c r="B8" s="66">
        <f>'GENERALES NOTA 322'!B15:C15</f>
        <v>100000000</v>
      </c>
      <c r="C8" s="67"/>
    </row>
    <row r="9" spans="1:6" x14ac:dyDescent="0.3">
      <c r="A9" s="73" t="s">
        <v>47</v>
      </c>
      <c r="B9" s="74" t="s">
        <v>48</v>
      </c>
      <c r="C9" s="75"/>
    </row>
    <row r="10" spans="1:6" x14ac:dyDescent="0.3">
      <c r="A10" s="73"/>
      <c r="B10" s="22" t="s">
        <v>49</v>
      </c>
      <c r="C10" s="19">
        <f>'GENERALES NOTA 322'!C17</f>
        <v>100000000</v>
      </c>
    </row>
    <row r="11" spans="1:6" x14ac:dyDescent="0.3">
      <c r="A11" s="73"/>
      <c r="B11" s="22" t="s">
        <v>50</v>
      </c>
      <c r="C11" s="19">
        <f>'GENERALES NOTA 322'!C18</f>
        <v>0</v>
      </c>
    </row>
    <row r="12" spans="1:6" x14ac:dyDescent="0.3">
      <c r="A12" s="73"/>
      <c r="B12" s="74"/>
      <c r="C12" s="75"/>
    </row>
    <row r="13" spans="1:6" x14ac:dyDescent="0.3">
      <c r="A13" s="73"/>
      <c r="B13" s="22" t="s">
        <v>112</v>
      </c>
      <c r="C13" s="24"/>
    </row>
    <row r="14" spans="1:6" x14ac:dyDescent="0.3">
      <c r="A14" s="73"/>
      <c r="B14" s="22" t="s">
        <v>113</v>
      </c>
      <c r="C14" s="24"/>
      <c r="E14" t="s">
        <v>59</v>
      </c>
      <c r="F14" s="17">
        <v>0.7</v>
      </c>
    </row>
    <row r="15" spans="1:6" x14ac:dyDescent="0.3">
      <c r="A15" s="23" t="s">
        <v>44</v>
      </c>
      <c r="B15" s="70" t="s">
        <v>133</v>
      </c>
      <c r="C15" s="71"/>
    </row>
    <row r="16" spans="1:6" ht="15" customHeight="1" x14ac:dyDescent="0.3">
      <c r="A16" s="21" t="s">
        <v>45</v>
      </c>
      <c r="B16" s="68" t="s">
        <v>138</v>
      </c>
      <c r="C16" s="69"/>
    </row>
    <row r="17" spans="1:3" ht="28.5" customHeight="1" x14ac:dyDescent="0.3">
      <c r="A17" s="14" t="s">
        <v>52</v>
      </c>
      <c r="B17" s="78">
        <f>((C19+C20+C22+C23)-C26)*C25*C27</f>
        <v>100000000</v>
      </c>
      <c r="C17" s="78"/>
    </row>
    <row r="18" spans="1:3" x14ac:dyDescent="0.3">
      <c r="A18" s="23" t="s">
        <v>53</v>
      </c>
      <c r="B18" s="76" t="s">
        <v>48</v>
      </c>
      <c r="C18" s="77"/>
    </row>
    <row r="19" spans="1:3" x14ac:dyDescent="0.3">
      <c r="A19" s="84"/>
      <c r="B19" s="22" t="s">
        <v>49</v>
      </c>
      <c r="C19" s="19">
        <v>100000000</v>
      </c>
    </row>
    <row r="20" spans="1:3" x14ac:dyDescent="0.3">
      <c r="A20" s="85"/>
      <c r="B20" s="22" t="s">
        <v>50</v>
      </c>
      <c r="C20" s="19">
        <v>0</v>
      </c>
    </row>
    <row r="21" spans="1:3" x14ac:dyDescent="0.3">
      <c r="A21" s="85"/>
      <c r="B21" s="74" t="s">
        <v>51</v>
      </c>
      <c r="C21" s="75"/>
    </row>
    <row r="22" spans="1:3" x14ac:dyDescent="0.3">
      <c r="A22" s="85"/>
      <c r="B22" s="22" t="s">
        <v>112</v>
      </c>
      <c r="C22" s="19">
        <v>0</v>
      </c>
    </row>
    <row r="23" spans="1:3" ht="28.8" x14ac:dyDescent="0.3">
      <c r="A23" s="85"/>
      <c r="B23" s="22" t="s">
        <v>114</v>
      </c>
      <c r="C23" s="19">
        <v>0</v>
      </c>
    </row>
    <row r="24" spans="1:3" x14ac:dyDescent="0.3">
      <c r="A24" s="85"/>
      <c r="B24" s="74" t="s">
        <v>115</v>
      </c>
      <c r="C24" s="75"/>
    </row>
    <row r="25" spans="1:3" x14ac:dyDescent="0.3">
      <c r="A25" s="25"/>
      <c r="B25" s="22" t="s">
        <v>127</v>
      </c>
      <c r="C25" s="26">
        <v>1</v>
      </c>
    </row>
    <row r="26" spans="1:3" x14ac:dyDescent="0.3">
      <c r="A26" s="27"/>
      <c r="B26" s="22" t="s">
        <v>116</v>
      </c>
      <c r="C26" s="28">
        <v>0</v>
      </c>
    </row>
    <row r="27" spans="1:3" x14ac:dyDescent="0.3">
      <c r="A27" s="27"/>
      <c r="B27" s="22" t="s">
        <v>136</v>
      </c>
      <c r="C27" s="26">
        <v>1</v>
      </c>
    </row>
    <row r="28" spans="1:3" x14ac:dyDescent="0.3">
      <c r="A28" s="18" t="s">
        <v>107</v>
      </c>
      <c r="B28" s="78">
        <f>IFERROR(B17*(VLOOKUP(B15,Hoja2!$G$1:$H$6,2,0)),16666)</f>
        <v>30000000</v>
      </c>
      <c r="C28" s="78"/>
    </row>
    <row r="29" spans="1:3" ht="28.8" x14ac:dyDescent="0.3">
      <c r="A29" s="21" t="s">
        <v>54</v>
      </c>
      <c r="B29" s="79"/>
      <c r="C29" s="80"/>
    </row>
    <row r="30" spans="1:3" ht="28.8" x14ac:dyDescent="0.3">
      <c r="A30" s="21" t="s">
        <v>55</v>
      </c>
      <c r="B30" s="81"/>
      <c r="C30" s="82"/>
    </row>
    <row r="31" spans="1:3" ht="18" x14ac:dyDescent="0.3">
      <c r="A31" s="29" t="s">
        <v>117</v>
      </c>
      <c r="B31" s="29"/>
      <c r="C31" s="29"/>
    </row>
    <row r="32" spans="1:3" x14ac:dyDescent="0.3">
      <c r="A32" s="30" t="s">
        <v>118</v>
      </c>
      <c r="B32" s="83"/>
      <c r="C32" s="83"/>
    </row>
    <row r="33" spans="1:3" x14ac:dyDescent="0.3">
      <c r="A33" s="30" t="s">
        <v>119</v>
      </c>
      <c r="B33" s="83"/>
      <c r="C33" s="83"/>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21875" customWidth="1"/>
    <col min="4" max="16384" width="10.77734375" hidden="1"/>
  </cols>
  <sheetData>
    <row r="1" spans="1:3" ht="18" x14ac:dyDescent="0.3">
      <c r="A1" s="62" t="s">
        <v>56</v>
      </c>
      <c r="B1" s="62"/>
      <c r="C1" s="62"/>
    </row>
    <row r="2" spans="1:3" ht="17.100000000000001" customHeight="1" x14ac:dyDescent="0.3">
      <c r="A2" s="13" t="s">
        <v>25</v>
      </c>
      <c r="B2" s="63" t="str">
        <f>'[2]AUTOS NOTA 321'!B2:C2</f>
        <v xml:space="preserve">SINIESTRO   LEGIS </v>
      </c>
      <c r="C2" s="64"/>
    </row>
    <row r="3" spans="1:3" ht="16.05" customHeight="1" x14ac:dyDescent="0.3">
      <c r="A3" s="5" t="s">
        <v>11</v>
      </c>
      <c r="B3" s="38" t="str">
        <f>'GENERALES NOTA 322'!B2:C2</f>
        <v>410014003001-2022-00846-00</v>
      </c>
      <c r="C3" s="38"/>
    </row>
    <row r="4" spans="1:3" x14ac:dyDescent="0.3">
      <c r="A4" s="5" t="s">
        <v>0</v>
      </c>
      <c r="B4" s="38" t="str">
        <f>'GENERALES NOTA 322'!B3:C3</f>
        <v xml:space="preserve">JUZGADO PRIMERO (1°) CIVIL MUNICIPAL DE NEIVA </v>
      </c>
      <c r="C4" s="38"/>
    </row>
    <row r="5" spans="1:3" ht="29.1" customHeight="1" x14ac:dyDescent="0.3">
      <c r="A5" s="5" t="s">
        <v>109</v>
      </c>
      <c r="B5" s="38" t="str">
        <f>'GENERALES NOTA 322'!B4:C4</f>
        <v>ALLIANZ SEGUROS DE VIDA S.A.</v>
      </c>
      <c r="C5" s="38"/>
    </row>
    <row r="6" spans="1:3" x14ac:dyDescent="0.3">
      <c r="A6" s="5" t="s">
        <v>1</v>
      </c>
      <c r="B6" s="38" t="str">
        <f>'GENERALES NOTA 322'!B5:C5</f>
        <v>JHONNIFER CAMILO MARTINEZ ARAUJO</v>
      </c>
      <c r="C6" s="38"/>
    </row>
    <row r="7" spans="1:3" ht="43.5" customHeight="1" x14ac:dyDescent="0.3">
      <c r="A7" s="5" t="s">
        <v>110</v>
      </c>
      <c r="B7" s="38" t="str">
        <f>'GENERALES NOTA 322'!B6:C6</f>
        <v>DEMANDA DIRECTA</v>
      </c>
      <c r="C7" s="38"/>
    </row>
    <row r="8" spans="1:3" x14ac:dyDescent="0.3">
      <c r="A8" s="5" t="s">
        <v>121</v>
      </c>
      <c r="B8" s="38"/>
      <c r="C8" s="38"/>
    </row>
    <row r="9" spans="1:3" x14ac:dyDescent="0.3">
      <c r="A9" s="15" t="s">
        <v>53</v>
      </c>
      <c r="B9" s="86"/>
      <c r="C9" s="86"/>
    </row>
    <row r="10" spans="1:3" x14ac:dyDescent="0.3">
      <c r="A10" s="15" t="s">
        <v>122</v>
      </c>
      <c r="B10" s="38"/>
      <c r="C10" s="38"/>
    </row>
    <row r="11" spans="1:3" ht="28.8" x14ac:dyDescent="0.3">
      <c r="A11" s="15" t="s">
        <v>123</v>
      </c>
      <c r="B11" s="87"/>
      <c r="C11" s="53"/>
    </row>
    <row r="12" spans="1:3" ht="57.6" x14ac:dyDescent="0.3">
      <c r="A12" s="5" t="s">
        <v>65</v>
      </c>
      <c r="B12" s="38"/>
      <c r="C12" s="38"/>
    </row>
    <row r="13" spans="1:3" ht="57.6" x14ac:dyDescent="0.3">
      <c r="A13" s="5" t="s">
        <v>66</v>
      </c>
      <c r="B13" s="38"/>
      <c r="C13" s="38"/>
    </row>
    <row r="14" spans="1:3" x14ac:dyDescent="0.3">
      <c r="A14" s="5" t="s">
        <v>67</v>
      </c>
      <c r="B14" s="11"/>
      <c r="C14" s="11"/>
    </row>
    <row r="15" spans="1:3" x14ac:dyDescent="0.3">
      <c r="A15" s="15" t="s">
        <v>124</v>
      </c>
      <c r="B15" s="38"/>
      <c r="C15" s="38"/>
    </row>
    <row r="16" spans="1:3" x14ac:dyDescent="0.3">
      <c r="A16" s="11" t="s">
        <v>125</v>
      </c>
      <c r="B16" s="53"/>
      <c r="C16" s="53"/>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21875" bestFit="1" customWidth="1"/>
    <col min="5" max="5" width="42.777343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Tiffany Castaño Torres</cp:lastModifiedBy>
  <dcterms:created xsi:type="dcterms:W3CDTF">2020-12-07T14:41:17Z</dcterms:created>
  <dcterms:modified xsi:type="dcterms:W3CDTF">2024-06-12T03:35:11Z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