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ownloads/"/>
    </mc:Choice>
  </mc:AlternateContent>
  <bookViews>
    <workbookView xWindow="0" yWindow="500" windowWidth="28800" windowHeight="15940" firstSheet="1"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<sst xmlns="http://schemas.openxmlformats.org/spreadsheetml/2006/main" count="200" uniqueCount="156">
  <si>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</si>
  <si>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</si>
  <si>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</si>
  <si>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</si>
  <si>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</si>
  <si>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</si>
  <si>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</si>
  <si>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</si>
  <si>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</si>
  <si>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</si>
  <si>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</si>
  <si>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</si>
  <si>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</si>
  <si>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</si>
  <si>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</si>
  <si>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</si>
  <si>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</si>
  <si>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</si>
  <si>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</si>
  <si>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</si>
  <si>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</si>
  <si>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</si>
  <si>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</si>
  <si>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</si>
  <si>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</si>
  <si>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</si>
  <si>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</si>
  <si>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</si>
  <si>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</si>
  <si>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</si>
  <si>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</si>
  <si>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</si>
  <si>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</si>
  <si>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</si>
  <si>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</si>
  <si>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</si>
  <si>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</si>
  <si>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</si>
  <si>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</si>
  <si>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</si>
  <si>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</si>
  <si>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</si>
  <si>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</si>
  <si>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</si>
  <si>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</si>
  <si>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</si>
  <si>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</si>
  <si>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</si>
  <si>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</si>
  <si>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</si>
  <si>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</si>
  <si>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</si>
  <si>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</si>
  <si>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</si>
  <si>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</si>
  <si>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</si>
  <si>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</si>
  <si>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</si>
  <si>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</si>
  <si>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</si>
  <si>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</si>
  <si>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</si>
  <si>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</si>
  <si>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</si>
  <si>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</si>
  <si>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</si>
  <si>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</si>
  <si>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</si>
  <si>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</si>
  <si>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</si>
  <si>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</si>
  <si>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</si>
  <si>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</si>
  <si>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</si>
  <si>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</si>
  <si>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</si>
  <si>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</si>
  <si>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</si>
  <si>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</si>
  <si>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</si>
  <si>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</si>
  <si>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</si>
  <si>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</si>
  <si>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</si>
  <si>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</si>
  <si>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</si>
  <si>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</si>
  <si>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</si>
  <si>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</si>
  <si>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</si>
  <si>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</si>
  <si>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</si>
  <si>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</si>
  <si>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</si>
  <si>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</si>
  <si>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</si>
  <si>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</si>
  <si>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</si>
  <si>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</si>
  <si>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</si>
  <si>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</si>
  <si>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</si>
  <si>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</si>
  <si>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</si>
  <si>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</si>
  <si>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</si>
  <si>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</si>
  <si>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</si>
  <si>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</si>
  <si>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</si>
  <si>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</si>
  <si>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</si>
  <si>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</si>
  <si>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</si>
  <si>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</si>
  <si>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</si>
  <si>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</si>
  <si>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</si>
  <si>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</si>
  <si>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</si>
  <si>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</si>
  <si>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</si>
  <si>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</si>
  <si>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</si>
  <si>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</si>
  <si>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</si>
  <si>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</si>
  <si>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</si>
  <si>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</si>
  <si>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</si>
  <si>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</si>
  <si>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</si>
  <si>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ALLIANZ SEGUROS DE VIDA S.A.</t>
  </si>
  <si>
    <t>410014003001-2022-00846-00</t>
  </si>
  <si>
    <t xml:space="preserve">JUZGADO PRIMERO (1°) CIVIL MUNICIPAL DE NEIVA </t>
  </si>
  <si>
    <t>JHONNIFER CAMILO MARTINEZ ARAUJO</t>
  </si>
  <si>
    <t>13 DE JUNIO DE 2021</t>
  </si>
  <si>
    <t xml:space="preserve">1. Entre el señor JHONNIFER CAMILO MARTINEZ ARAUJO y ALLIANZ SEGUROS DE VIDA S.A, el 01 de febrero de 2021 se celebró contrato de seguro materializado en la Póliza de Vida No. 022826737/0.
2. El 13 de junio de 2021 el señor MARTINEZ ARAUJO sufrió un accidente de tránsito mientras conducía su motocicleta, en el cual resultó involucrado un vehículo tipo camioneta. Accidente que le ocasionó politraumatismos y otras lesiones, de acuerdo con las HC de los Hospitales Juan Ramón Núñez Palacio y Univesitario de Neiva. Que posteriormente devienen en la calificación de pérdida de capacidad laboral por parte de la Junta Regional de Calificación de Invalidez de Huila.
3. El 21 de enero de 2022, es expedido Dictamen de pérdida de capacidad laboral por parte de la Junta Regional de Calificación de Invalidez de Huila, en donde se le otorga al señora Jhonnifer Camilo un porcentaje del 51,28%, con fecha de estructuración del 26 de agosto de 2021.
4. Como consecuencia de lo anterior el 09 de febrero de 2022 se solicitó la afectación de la Póliza de Seguro de Vida por el amparo de ITP. No obstante, mediante comunicación del 23 de febrero del mismo año, se objetó la reclamación debido a la reticencia del asegurado frente a las patologías de Discopatía lumbar y transtorno de ansiedad.
5. </t>
  </si>
  <si>
    <t>23 DE MAYO DE 2022</t>
  </si>
  <si>
    <t>11 DE AGOSTO DE 2022</t>
  </si>
  <si>
    <t>INCAPACIDAD, INUTILIZACIÓN O DESMEMBRACIÓN POR EMFERMEDAD O ACCIDENTE</t>
  </si>
  <si>
    <t>Amparo de Incapacidad, inutilización o Desmb., por enferm., o accidente</t>
  </si>
  <si>
    <t>022826737 / 0</t>
  </si>
  <si>
    <t>111171547-APJ32453</t>
  </si>
  <si>
    <t xml:space="preserve">BENEFICIOS POR DESMEMBRACIÓN </t>
  </si>
  <si>
    <t>01/02/2021-01/02/2022</t>
  </si>
  <si>
    <t>En los casos de las indemnizaciones donde el porcentaje afectado sea igual o 
superior al 60% se agota la responsabilidad máxima de LA COMPAÑÍA, 
produciendo la terminación del amparo de Incapacidad, Inutilización o 
Desmembración por Enfermedad o Accidente, extinguiendo toda obligación 
indemnizatoria</t>
  </si>
  <si>
    <t xml:space="preserve">• Disminución de la suma asegurada por pago de indemnizaciones con cargo a la PÓLIZA 22826737
</t>
  </si>
  <si>
    <t xml:space="preserve">• No recaudo de prima </t>
  </si>
  <si>
    <t xml:space="preserve">• Reticencia </t>
  </si>
  <si>
    <t>x</t>
  </si>
  <si>
    <t>111171547 - APJ32453</t>
  </si>
  <si>
    <t>Incapacidad, inutilización o Desmembración por enfermedad o accidente</t>
  </si>
  <si>
    <t>1. PRESCRIPCIÓN ORDINARIA DE LA ACCIÓN DERIVADA DEL CONTRATO DE SEGURO.  
2. FALTA DE COBERTURA MATERIAL DE LA PÓLIZA DE SEGURO DE VIDA ACTUALL No. 022826737 / 0 POR TRATARSE DE UN RIESGO EXPRESAMENTE EXCLUIDO DE COBERTURA. 
3. EN TODO CASO, EN ESTE ASUNTO SE ENCUENTRA PATENTE LA NULIDAD DEL ASEGURAMIENTO COMO CONSECUENCIA DE LA RETICENCIA DEL ASEGURADO. NULIDAD DEL CONTRATO DE SEGURO.
4. INEXISTENCIA DE OBLIGACIÓN A CARGO DE LA ASEGURADORA DE PRACTICAR Y/O EXIGIR EXÁMENES MÉDICOS EN LA ETAPA PRECONTRACTUAL.
5. LA ACREDITACIÓN DE LA MALA FE NO ES UN REQUISITO DE PRUEBA PARA QUIEN ALEGA LA RETICENCIA DEL CONTRATO DE SEGUROGENÉRICA O INNOMINADAS.
6. ALLIANZ SEGUROS DE VIDA S.A. TIENE LA FACULTAD DE RETENER LA PRIMA A TÍTULO DE PENA COMO CONSECUENCIA DE LA DECLARATORIA DE LA NULIDAD DEL CONTRATO DE SEGURO MATERIALIZADO EN LA PÓLIZA DE SEGURO DE VIDA ACTUALL No. 022826737 / 0.
7. EN CUALQUIER CASO, DE NINGUNA FORMA SE PODRÁ EXCEDER EL MÁXIMO DEL VALOR ASEGURADO.
8. GENÉRICA O INNOMINADA.</t>
  </si>
  <si>
    <t>Como liquidación objetiva de las pretensiones se llega a la suma de $100.000.000 atendiendo a las siguientes consideraciones: 
1. Amparo de Incapacidad, inutilización o desmembración por enfermedad o accidente - Póliza de Vida ActuAll No. 022826737 / 0: Se tendrá en cuenta la suma de $100,000,000, que conforme al amparo corresponde a la indemnización cuando el asegurado, sufra una enfermedad que origine una invalidez total y permamente.
2. Para el presente contrato de seguro no se convino ninguna suma por concepto de deducible.</t>
  </si>
  <si>
    <t>La contingencia se califica como EVENTUAL, teniendo en cuenta que dependera del debate probatorio determinar si efectivamente por parte del señor Jhonnifer Camilo Martínez se incurrió en falsedad al momento de declarar su estado del riesgo, deviniendo en la reticencia y consecuente nulidad del contrato de seguro de vida por el que se nos convoca.  
Lo primero que debe tenerse de presente, es que la Póliza de Vida ActuAll No. 022826737 / 0  presta cobertura material, por cuanto ampara el riesgo de incapacidad, inutilización o Desmembración por enfermedad o accidente del señor Jhonnifer Camilo Martínez Araujo. Así mismo, presta cobertura temporal, por cuanto la pérdida de capacidad laboral fue dictaminada el 21 de enero de 2022, es decir, dentro de la delimitación temporal de la Póliza comprendida entre el 01 de febrero de 2021 y hasta el 31 de enero de 2022. 
Por otro lado, frente a la obligación de pago de la compañía debe señalarse que si bien el señor Jhonnifer Camilo Martínez Araujo fue reticente en virtud de que no declaró con veracidad el estado real del riesgo al momento de la suscripción de la póliza de seguro de vida, pues conforme a los anexos, se evidencia que padecía de LUMBAGO CRONICO – DISCOPATIA L5S1. ANTEROLISTESIS GRADO I. (…) ANTEROLISTESIS DE L5 GRADO I, EXTRUSION POSTEROLATERAL IZQUIERDA DE L, DISCOPATIAS CRONICAS DEGENERATIVAS DE L1-L5. (…), RETRACCIONES MUSCULARES DE MUSCULOS DORSOLUMBARES E ISQUIOTIBIALES (…) TRASTORNO DE ANSIEDAD NO ESPECIFICADO.  Antecedentes que no fueron informados mediante la declaración de asegurabilidad que suscribió el día 29 de enero de 2021. Sin embargo, cabe precisar que al interior del proceso no obran elementos de juicio que permitan acreditar, en este estado del proceso que, de haber conocido la existencia de las patologías, el contrato de seguro no se hubiera celebrado o se habrían contratado en condiciones más onerosas. Por ello, la contingencia se califica como eventual, por lo que dependerá del debate probatorio acreditar la nulidad relativa del contrato.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</si>
</sst>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3bdf2b4801928ac/Escritorio/G%20HERRERA%20ABOGADOS%20Y%20ASOCIADOS/RESPONSABILIDAD%20DE%20SUSTANCIACI&#211;N/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2" tint="-0.749992370372631"/>
  </sheetPr>
  <dimension ref="A1:C29"/>
  <sheetViews>
    <sheetView topLeftCell="A22" zoomScale="90" zoomScaleNormal="90" workbookViewId="0">
      <selection activeCell="B26" sqref="B26:C26"/>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6" t="s">
        <v>38</v>
      </c>
      <c r="B1" s="36"/>
      <c r="C1" s="36"/>
    </row>
    <row r="2" spans="1:3" x14ac:dyDescent="0.2">
      <c r="A2" s="5" t="s">
        <v>11</v>
      </c>
      <c r="B2" s="39" t="s">
        <v>133</v>
      </c>
      <c r="C2" s="40"/>
    </row>
    <row r="3" spans="1:3" x14ac:dyDescent="0.2">
      <c r="A3" s="5" t="s">
        <v>0</v>
      </c>
      <c r="B3" s="37" t="s">
        <v>134</v>
      </c>
      <c r="C3" s="38"/>
    </row>
    <row r="4" spans="1:3" x14ac:dyDescent="0.2">
      <c r="A4" s="5" t="s">
        <v>105</v>
      </c>
      <c r="B4" s="37" t="s">
        <v>132</v>
      </c>
      <c r="C4" s="38"/>
    </row>
    <row r="5" spans="1:3" ht="14.5" customHeight="1" x14ac:dyDescent="0.2">
      <c r="A5" s="5" t="s">
        <v>1</v>
      </c>
      <c r="B5" s="37" t="s">
        <v>135</v>
      </c>
      <c r="C5" s="38"/>
    </row>
    <row r="6" spans="1:3" x14ac:dyDescent="0.2">
      <c r="A6" s="5" t="s">
        <v>106</v>
      </c>
      <c r="B6" s="35" t="s">
        <v>107</v>
      </c>
      <c r="C6" s="35"/>
    </row>
    <row r="7" spans="1:3" x14ac:dyDescent="0.2">
      <c r="A7" s="5" t="s">
        <v>2</v>
      </c>
      <c r="B7" s="37" t="s">
        <v>135</v>
      </c>
      <c r="C7" s="38"/>
    </row>
    <row r="8" spans="1:3" x14ac:dyDescent="0.2">
      <c r="A8" s="5" t="s">
        <v>3</v>
      </c>
      <c r="B8" s="35" t="s">
        <v>136</v>
      </c>
      <c r="C8" s="35"/>
    </row>
    <row r="9" spans="1:3" x14ac:dyDescent="0.2">
      <c r="A9" s="5" t="s">
        <v>4</v>
      </c>
      <c r="B9" s="35" t="s">
        <v>138</v>
      </c>
      <c r="C9" s="35"/>
    </row>
    <row r="10" spans="1:3" x14ac:dyDescent="0.2">
      <c r="A10" s="5" t="s">
        <v>5</v>
      </c>
      <c r="B10" s="35" t="s">
        <v>139</v>
      </c>
      <c r="C10" s="35"/>
    </row>
    <row r="11" spans="1:3" ht="23.25" customHeight="1" x14ac:dyDescent="0.2">
      <c r="A11" s="5" t="s">
        <v>25</v>
      </c>
      <c r="B11" s="35" t="s">
        <v>140</v>
      </c>
      <c r="C11" s="35"/>
    </row>
    <row r="12" spans="1:3" x14ac:dyDescent="0.2">
      <c r="A12" s="42" t="s">
        <v>116</v>
      </c>
      <c r="B12" s="43" t="s">
        <v>137</v>
      </c>
      <c r="C12" s="35"/>
    </row>
    <row r="13" spans="1:3" ht="30" customHeight="1" x14ac:dyDescent="0.2">
      <c r="A13" s="42"/>
      <c r="B13" s="35"/>
      <c r="C13" s="35"/>
    </row>
    <row r="14" spans="1:3" ht="73.5" customHeight="1" x14ac:dyDescent="0.2">
      <c r="A14" s="42"/>
      <c r="B14" s="35"/>
      <c r="C14" s="35"/>
    </row>
    <row r="15" spans="1:3" ht="30" x14ac:dyDescent="0.2">
      <c r="A15" s="5" t="s">
        <v>43</v>
      </c>
      <c r="B15" s="46">
        <v>100000000</v>
      </c>
      <c r="C15" s="47"/>
    </row>
    <row r="16" spans="1:3" ht="33.75" customHeight="1" x14ac:dyDescent="0.2">
      <c r="A16" s="48" t="s">
        <v>44</v>
      </c>
      <c r="B16" s="49" t="s">
        <v>45</v>
      </c>
      <c r="C16" s="49"/>
    </row>
    <row r="17" spans="1:3" ht="33.75" customHeight="1" x14ac:dyDescent="0.2">
      <c r="A17" s="48"/>
      <c r="B17" s="11" t="s">
        <v>141</v>
      </c>
      <c r="C17" s="6">
        <v>100000000</v>
      </c>
    </row>
    <row r="18" spans="1:3" ht="33.75" customHeight="1" x14ac:dyDescent="0.2">
      <c r="A18" s="48"/>
      <c r="B18" s="11"/>
      <c r="C18" s="6">
        <v>0</v>
      </c>
    </row>
    <row r="19" spans="1:3" x14ac:dyDescent="0.2">
      <c r="A19" s="48"/>
      <c r="B19" s="50" t="s">
        <v>47</v>
      </c>
      <c r="C19" s="51"/>
    </row>
    <row r="20" spans="1:3" x14ac:dyDescent="0.2">
      <c r="A20" s="48"/>
      <c r="B20" s="11"/>
      <c r="C20" s="6"/>
    </row>
    <row r="21" spans="1:3" x14ac:dyDescent="0.2">
      <c r="A21" s="48"/>
      <c r="B21" s="11"/>
      <c r="C21" s="6"/>
    </row>
    <row r="22" spans="1:3" x14ac:dyDescent="0.2">
      <c r="A22" s="48"/>
      <c r="B22" s="50" t="s">
        <v>104</v>
      </c>
      <c r="C22" s="51"/>
    </row>
    <row r="23" spans="1:3" x14ac:dyDescent="0.2">
      <c r="A23" s="48"/>
      <c r="B23" s="11"/>
      <c r="C23" s="16"/>
    </row>
    <row r="24" spans="1:3" x14ac:dyDescent="0.2">
      <c r="A24" s="5" t="s">
        <v>6</v>
      </c>
      <c r="B24" s="35" t="s">
        <v>135</v>
      </c>
      <c r="C24" s="35"/>
    </row>
    <row r="25" spans="1:3" x14ac:dyDescent="0.2">
      <c r="A25" s="5" t="s">
        <v>7</v>
      </c>
      <c r="B25" s="35">
        <v>12276779</v>
      </c>
      <c r="C25" s="35"/>
    </row>
    <row r="26" spans="1:3" x14ac:dyDescent="0.2">
      <c r="A26" s="5" t="s">
        <v>8</v>
      </c>
      <c r="B26" s="35" t="s">
        <v>142</v>
      </c>
      <c r="C26" s="35"/>
    </row>
    <row r="27" spans="1:3" x14ac:dyDescent="0.2">
      <c r="A27" s="5" t="s">
        <v>39</v>
      </c>
      <c r="B27" s="44">
        <v>45449</v>
      </c>
      <c r="C27" s="45"/>
    </row>
    <row r="28" spans="1:3" x14ac:dyDescent="0.2">
      <c r="A28" s="5" t="s">
        <v>9</v>
      </c>
      <c r="B28" s="41">
        <v>45448</v>
      </c>
      <c r="C28" s="41"/>
    </row>
    <row r="29" spans="1:3" x14ac:dyDescent="0.2">
      <c r="A29" s="5" t="s">
        <v>10</v>
      </c>
      <c r="B29" s="41">
        <v>45477</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2" tint="-0.749992370372631"/>
  </sheetPr>
  <dimension ref="A1:C53"/>
  <sheetViews>
    <sheetView topLeftCell="A42" zoomScale="85" zoomScaleNormal="85" workbookViewId="0">
      <selection activeCell="B2" sqref="B2:C2"/>
    </sheetView>
  </sheetViews>
  <sheetFormatPr baseColWidth="10" defaultColWidth="0" defaultRowHeight="15" x14ac:dyDescent="0.2"/>
  <cols>
    <col min="1" max="1" width="44.5" customWidth="1"/>
    <col min="2" max="2" width="25.83203125" customWidth="1"/>
    <col min="3" max="3" width="100.83203125" customWidth="1"/>
    <col min="4" max="16384" width="11.5" hidden="1"/>
  </cols>
  <sheetData>
    <row r="1" spans="1:3" ht="19" x14ac:dyDescent="0.2">
      <c r="A1" s="52" t="s">
        <v>37</v>
      </c>
      <c r="B1" s="52"/>
      <c r="C1" s="52"/>
    </row>
    <row r="2" spans="1:3" x14ac:dyDescent="0.2">
      <c r="A2" s="13" t="s">
        <v>23</v>
      </c>
      <c r="B2" s="53" t="s">
        <v>143</v>
      </c>
      <c r="C2" s="54"/>
    </row>
    <row r="3" spans="1:3" x14ac:dyDescent="0.2">
      <c r="A3" s="5" t="s">
        <v>11</v>
      </c>
      <c r="B3" s="35" t="str">
        <f>'GENERALES NOTA 322'!B2:C2</f>
        <v>410014003001-2022-00846-00</v>
      </c>
      <c r="C3" s="35"/>
    </row>
    <row r="4" spans="1:3" x14ac:dyDescent="0.2">
      <c r="A4" s="5" t="s">
        <v>0</v>
      </c>
      <c r="B4" s="35" t="str">
        <f>'GENERALES NOTA 322'!B3:C3</f>
        <v xml:space="preserve">JUZGADO PRIMERO (1°) CIVIL MUNICIPAL DE NEIVA </v>
      </c>
      <c r="C4" s="35"/>
    </row>
    <row r="5" spans="1:3" x14ac:dyDescent="0.2">
      <c r="A5" s="5" t="s">
        <v>105</v>
      </c>
      <c r="B5" s="35" t="str">
        <f>'GENERALES NOTA 322'!B4:C4</f>
        <v>ALLIANZ SEGUROS DE VIDA S.A.</v>
      </c>
      <c r="C5" s="35"/>
    </row>
    <row r="6" spans="1:3" x14ac:dyDescent="0.2">
      <c r="A6" s="5" t="s">
        <v>1</v>
      </c>
      <c r="B6" s="35" t="str">
        <f>'GENERALES NOTA 322'!B5:C5</f>
        <v>JHONNIFER CAMILO MARTINEZ ARAUJO</v>
      </c>
      <c r="C6" s="35"/>
    </row>
    <row r="7" spans="1:3" x14ac:dyDescent="0.2">
      <c r="A7" s="5" t="s">
        <v>106</v>
      </c>
      <c r="B7" s="35" t="str">
        <f>'GENERALES NOTA 322'!B6:C6</f>
        <v>DEMANDA DIRECTA</v>
      </c>
      <c r="C7" s="35"/>
    </row>
    <row r="8" spans="1:3" x14ac:dyDescent="0.2">
      <c r="A8" s="13" t="s">
        <v>24</v>
      </c>
      <c r="B8" s="35">
        <v>22826737</v>
      </c>
      <c r="C8" s="35"/>
    </row>
    <row r="9" spans="1:3" x14ac:dyDescent="0.2">
      <c r="A9" s="13" t="s">
        <v>25</v>
      </c>
      <c r="B9" s="35" t="s">
        <v>144</v>
      </c>
      <c r="C9" s="35"/>
    </row>
    <row r="10" spans="1:3" x14ac:dyDescent="0.2">
      <c r="A10" s="13" t="s">
        <v>73</v>
      </c>
      <c r="B10" s="53">
        <v>100000000</v>
      </c>
      <c r="C10" s="55"/>
    </row>
    <row r="11" spans="1:3" x14ac:dyDescent="0.2">
      <c r="A11" s="13" t="s">
        <v>112</v>
      </c>
      <c r="B11" s="56" t="s">
        <v>146</v>
      </c>
      <c r="C11" s="54"/>
    </row>
    <row r="12" spans="1:3" x14ac:dyDescent="0.2">
      <c r="A12" s="13" t="s">
        <v>56</v>
      </c>
      <c r="B12" s="37" t="s">
        <v>64</v>
      </c>
      <c r="C12" s="38"/>
    </row>
    <row r="13" spans="1:3" x14ac:dyDescent="0.2">
      <c r="A13" s="13" t="s">
        <v>26</v>
      </c>
      <c r="B13" s="35" t="s">
        <v>145</v>
      </c>
      <c r="C13" s="35"/>
    </row>
    <row r="14" spans="1:3" x14ac:dyDescent="0.2">
      <c r="A14" s="13" t="s">
        <v>27</v>
      </c>
      <c r="B14" s="35" t="s">
        <v>30</v>
      </c>
      <c r="C14" s="35"/>
    </row>
    <row r="15" spans="1:3" x14ac:dyDescent="0.2">
      <c r="A15" s="13" t="s">
        <v>28</v>
      </c>
      <c r="B15" s="35" t="s">
        <v>31</v>
      </c>
      <c r="C15" s="35"/>
    </row>
    <row r="16" spans="1:3" x14ac:dyDescent="0.2">
      <c r="A16" s="57" t="s">
        <v>29</v>
      </c>
      <c r="B16" s="35"/>
      <c r="C16" s="35"/>
    </row>
    <row r="17" spans="1:3" x14ac:dyDescent="0.2">
      <c r="A17" s="58"/>
      <c r="B17" s="9" t="s">
        <v>36</v>
      </c>
      <c r="C17" s="10" t="s">
        <v>13</v>
      </c>
    </row>
    <row r="18" spans="1:3" x14ac:dyDescent="0.2">
      <c r="A18" s="58"/>
      <c r="B18" s="11"/>
      <c r="C18" s="11"/>
    </row>
    <row r="19" spans="1:3" x14ac:dyDescent="0.2">
      <c r="A19" s="58"/>
      <c r="B19" s="11"/>
      <c r="C19" s="11"/>
    </row>
    <row r="20" spans="1:3" x14ac:dyDescent="0.2">
      <c r="A20" s="58"/>
      <c r="B20" s="11"/>
      <c r="C20" s="11"/>
    </row>
    <row r="21" spans="1:3" x14ac:dyDescent="0.2">
      <c r="A21" s="13" t="s">
        <v>22</v>
      </c>
      <c r="B21" s="35"/>
      <c r="C21" s="35"/>
    </row>
    <row r="22" spans="1:3" x14ac:dyDescent="0.2">
      <c r="A22" s="13" t="s">
        <v>57</v>
      </c>
      <c r="B22" s="37"/>
      <c r="C22" s="38"/>
    </row>
    <row r="23" spans="1:3" x14ac:dyDescent="0.2">
      <c r="A23" s="13" t="s">
        <v>14</v>
      </c>
      <c r="B23" s="35" t="s">
        <v>17</v>
      </c>
      <c r="C23" s="35"/>
    </row>
    <row r="24" spans="1:3" x14ac:dyDescent="0.2">
      <c r="A24" s="13" t="s">
        <v>71</v>
      </c>
      <c r="B24" s="35"/>
      <c r="C24" s="35"/>
    </row>
    <row r="25" spans="1:3" x14ac:dyDescent="0.2">
      <c r="A25" s="13" t="s">
        <v>35</v>
      </c>
      <c r="B25" s="35"/>
      <c r="C25" s="35"/>
    </row>
    <row r="26" spans="1:3" x14ac:dyDescent="0.2">
      <c r="A26" s="12" t="s">
        <v>72</v>
      </c>
      <c r="B26" s="35" t="s">
        <v>31</v>
      </c>
      <c r="C26" s="35"/>
    </row>
    <row r="27" spans="1:3" x14ac:dyDescent="0.2">
      <c r="A27" s="59" t="s">
        <v>60</v>
      </c>
      <c r="B27" s="59"/>
      <c r="C27" s="59"/>
    </row>
    <row r="28" spans="1:3" ht="14.5" customHeight="1" x14ac:dyDescent="0.2">
      <c r="A28" s="56" t="s">
        <v>34</v>
      </c>
      <c r="B28" s="60"/>
      <c r="C28" s="31"/>
    </row>
    <row r="29" spans="1:3" ht="14.5" customHeight="1" x14ac:dyDescent="0.2">
      <c r="A29" s="61" t="s">
        <v>33</v>
      </c>
      <c r="B29" s="62"/>
      <c r="C29" s="31"/>
    </row>
    <row r="30" spans="1:3" ht="14.5" customHeight="1" x14ac:dyDescent="0.2">
      <c r="A30" s="61" t="s">
        <v>147</v>
      </c>
      <c r="B30" s="62"/>
      <c r="C30" s="32"/>
    </row>
    <row r="31" spans="1:3" ht="14.5" customHeight="1" x14ac:dyDescent="0.2">
      <c r="A31" s="61" t="s">
        <v>148</v>
      </c>
      <c r="B31" s="62"/>
      <c r="C31" s="31"/>
    </row>
    <row r="32" spans="1:3" x14ac:dyDescent="0.2">
      <c r="A32" s="61" t="s">
        <v>149</v>
      </c>
      <c r="B32" s="62"/>
      <c r="C32" s="31"/>
    </row>
    <row r="33" spans="1:3" ht="14.5" customHeight="1" x14ac:dyDescent="0.2">
      <c r="A33" s="61" t="s">
        <v>32</v>
      </c>
      <c r="B33" s="62"/>
      <c r="C33" s="31"/>
    </row>
    <row r="34" spans="1:3" ht="14.5" customHeight="1" x14ac:dyDescent="0.2">
      <c r="A34" s="61" t="s">
        <v>90</v>
      </c>
      <c r="B34" s="62"/>
      <c r="C34" s="33"/>
    </row>
    <row r="35" spans="1:3" x14ac:dyDescent="0.2">
      <c r="A35" s="56" t="s">
        <v>102</v>
      </c>
      <c r="B35" s="60"/>
      <c r="C35" s="34"/>
    </row>
    <row r="36" spans="1:3" x14ac:dyDescent="0.2">
      <c r="A36" s="64" t="s">
        <v>84</v>
      </c>
      <c r="B36" s="64"/>
      <c r="C36" s="64"/>
    </row>
    <row r="37" spans="1:3" x14ac:dyDescent="0.2">
      <c r="A37" s="63" t="s">
        <v>85</v>
      </c>
      <c r="B37" s="63"/>
      <c r="C37" s="11"/>
    </row>
    <row r="38" spans="1:3" x14ac:dyDescent="0.2">
      <c r="A38" s="63" t="s">
        <v>86</v>
      </c>
      <c r="B38" s="63"/>
      <c r="C38" s="11"/>
    </row>
    <row r="39" spans="1:3" x14ac:dyDescent="0.2">
      <c r="A39" s="63" t="s">
        <v>87</v>
      </c>
      <c r="B39" s="63"/>
      <c r="C39" s="11"/>
    </row>
    <row r="40" spans="1:3" x14ac:dyDescent="0.2">
      <c r="A40" s="63" t="s">
        <v>88</v>
      </c>
      <c r="B40" s="63"/>
      <c r="C40" s="11"/>
    </row>
    <row r="41" spans="1:3" x14ac:dyDescent="0.2">
      <c r="A41" s="63" t="s">
        <v>89</v>
      </c>
      <c r="B41" s="63"/>
      <c r="C41" s="11"/>
    </row>
    <row r="42" spans="1:3" x14ac:dyDescent="0.2">
      <c r="A42" s="63" t="s">
        <v>91</v>
      </c>
      <c r="B42" s="63"/>
      <c r="C42" s="11"/>
    </row>
    <row r="43" spans="1:3" x14ac:dyDescent="0.2">
      <c r="A43" s="63" t="s">
        <v>92</v>
      </c>
      <c r="B43" s="63"/>
      <c r="C43" s="11"/>
    </row>
    <row r="44" spans="1:3" x14ac:dyDescent="0.2">
      <c r="A44" s="63" t="s">
        <v>93</v>
      </c>
      <c r="B44" s="63"/>
      <c r="C44" s="11"/>
    </row>
    <row r="45" spans="1:3" x14ac:dyDescent="0.2">
      <c r="A45" s="63" t="s">
        <v>94</v>
      </c>
      <c r="B45" s="63"/>
      <c r="C45" s="11"/>
    </row>
    <row r="46" spans="1:3" x14ac:dyDescent="0.2">
      <c r="A46" s="63" t="s">
        <v>95</v>
      </c>
      <c r="B46" s="63"/>
      <c r="C46" s="11" t="s">
        <v>150</v>
      </c>
    </row>
    <row r="47" spans="1:3" x14ac:dyDescent="0.2">
      <c r="A47" s="63" t="s">
        <v>96</v>
      </c>
      <c r="B47" s="63"/>
      <c r="C47" s="11"/>
    </row>
    <row r="48" spans="1:3" x14ac:dyDescent="0.2">
      <c r="A48" s="63" t="s">
        <v>97</v>
      </c>
      <c r="B48" s="63"/>
      <c r="C48" s="11"/>
    </row>
    <row r="49" spans="1:3" x14ac:dyDescent="0.2">
      <c r="A49" s="63" t="s">
        <v>98</v>
      </c>
      <c r="B49" s="63"/>
      <c r="C49" s="11"/>
    </row>
    <row r="50" spans="1:3" x14ac:dyDescent="0.2">
      <c r="A50" s="63" t="s">
        <v>99</v>
      </c>
      <c r="B50" s="63"/>
      <c r="C50" s="11"/>
    </row>
    <row r="51" spans="1:3" x14ac:dyDescent="0.2">
      <c r="A51" s="63" t="s">
        <v>100</v>
      </c>
      <c r="B51" s="63"/>
      <c r="C51" s="11"/>
    </row>
    <row r="52" spans="1:3" x14ac:dyDescent="0.2">
      <c r="A52" s="63" t="s">
        <v>101</v>
      </c>
      <c r="B52" s="63"/>
      <c r="C52" s="11"/>
    </row>
    <row r="53" spans="1:3" x14ac:dyDescent="0.2">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2" tint="-0.749992370372631"/>
  </sheetPr>
  <dimension ref="A1:I37"/>
  <sheetViews>
    <sheetView tabSelected="1" topLeftCell="A7" zoomScale="90" zoomScaleNormal="90" workbookViewId="0">
      <selection activeCell="B21" sqref="B21:C21"/>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2" t="s">
        <v>40</v>
      </c>
      <c r="B1" s="52"/>
      <c r="C1" s="52"/>
    </row>
    <row r="2" spans="1:6" x14ac:dyDescent="0.2">
      <c r="A2" s="20" t="s">
        <v>23</v>
      </c>
      <c r="B2" s="82" t="s">
        <v>151</v>
      </c>
      <c r="C2" s="83"/>
    </row>
    <row r="3" spans="1:6" x14ac:dyDescent="0.2">
      <c r="A3" s="21" t="s">
        <v>11</v>
      </c>
      <c r="B3" s="84" t="str">
        <f>'GENERALES NOTA 322'!B2:C2</f>
        <v>410014003001-2022-00846-00</v>
      </c>
      <c r="C3" s="84"/>
    </row>
    <row r="4" spans="1:6" x14ac:dyDescent="0.2">
      <c r="A4" s="21" t="s">
        <v>0</v>
      </c>
      <c r="B4" s="84" t="str">
        <f>'GENERALES NOTA 322'!B3:C3</f>
        <v xml:space="preserve">JUZGADO PRIMERO (1°) CIVIL MUNICIPAL DE NEIVA </v>
      </c>
      <c r="C4" s="84"/>
    </row>
    <row r="5" spans="1:6" x14ac:dyDescent="0.2">
      <c r="A5" s="21" t="s">
        <v>105</v>
      </c>
      <c r="B5" s="84" t="str">
        <f>'GENERALES NOTA 322'!B4:C4</f>
        <v>ALLIANZ SEGUROS DE VIDA S.A.</v>
      </c>
      <c r="C5" s="84"/>
    </row>
    <row r="6" spans="1:6" ht="14.5" customHeight="1" x14ac:dyDescent="0.2">
      <c r="A6" s="21" t="s">
        <v>1</v>
      </c>
      <c r="B6" s="84" t="str">
        <f>'GENERALES NOTA 322'!B5:C5</f>
        <v>JHONNIFER CAMILO MARTINEZ ARAUJO</v>
      </c>
      <c r="C6" s="84"/>
    </row>
    <row r="7" spans="1:6" x14ac:dyDescent="0.2">
      <c r="A7" s="21" t="s">
        <v>106</v>
      </c>
      <c r="B7" s="84" t="str">
        <f>'GENERALES NOTA 322'!B6:C6</f>
        <v>DEMANDA DIRECTA</v>
      </c>
      <c r="C7" s="84"/>
    </row>
    <row r="8" spans="1:6" ht="30" x14ac:dyDescent="0.2">
      <c r="A8" s="21" t="s">
        <v>43</v>
      </c>
      <c r="B8" s="78">
        <f>'GENERALES NOTA 322'!B15:C15</f>
        <v>100000000</v>
      </c>
      <c r="C8" s="79"/>
    </row>
    <row r="9" spans="1:6" x14ac:dyDescent="0.2">
      <c r="A9" s="85" t="s">
        <v>44</v>
      </c>
      <c r="B9" s="69" t="s">
        <v>45</v>
      </c>
      <c r="C9" s="70"/>
    </row>
    <row r="10" spans="1:6" ht="30" x14ac:dyDescent="0.2">
      <c r="A10" s="85"/>
      <c r="B10" s="22" t="s">
        <v>152</v>
      </c>
      <c r="C10" s="19">
        <f>'GENERALES NOTA 322'!C17</f>
        <v>100000000</v>
      </c>
    </row>
    <row r="11" spans="1:6" x14ac:dyDescent="0.2">
      <c r="A11" s="85"/>
      <c r="B11" s="22" t="s">
        <v>46</v>
      </c>
      <c r="C11" s="19">
        <f>'GENERALES NOTA 322'!C18</f>
        <v>0</v>
      </c>
    </row>
    <row r="12" spans="1:6" x14ac:dyDescent="0.2">
      <c r="A12" s="85"/>
      <c r="B12" s="69"/>
      <c r="C12" s="70"/>
    </row>
    <row r="13" spans="1:6" x14ac:dyDescent="0.2">
      <c r="A13" s="85"/>
      <c r="B13" s="22" t="s">
        <v>108</v>
      </c>
      <c r="C13" s="24"/>
    </row>
    <row r="14" spans="1:6" x14ac:dyDescent="0.2">
      <c r="A14" s="85"/>
      <c r="B14" s="22" t="s">
        <v>109</v>
      </c>
      <c r="C14" s="24"/>
      <c r="E14" t="s">
        <v>55</v>
      </c>
      <c r="F14" s="17">
        <v>0.7</v>
      </c>
    </row>
    <row r="15" spans="1:6" x14ac:dyDescent="0.2">
      <c r="A15" s="23" t="s">
        <v>41</v>
      </c>
      <c r="B15" s="82" t="s">
        <v>129</v>
      </c>
      <c r="C15" s="83"/>
    </row>
    <row r="16" spans="1:6" ht="15" customHeight="1" x14ac:dyDescent="0.2">
      <c r="A16" s="21" t="s">
        <v>42</v>
      </c>
      <c r="B16" s="80" t="s">
        <v>155</v>
      </c>
      <c r="C16" s="81"/>
    </row>
    <row r="17" spans="1:3" ht="28.5" customHeight="1" x14ac:dyDescent="0.2">
      <c r="A17" s="14" t="s">
        <v>48</v>
      </c>
      <c r="B17" s="71">
        <f>((C19+C20+C22+C23)-C26)*C25*C27</f>
        <v>100000000</v>
      </c>
      <c r="C17" s="71"/>
    </row>
    <row r="18" spans="1:3" x14ac:dyDescent="0.2">
      <c r="A18" s="23" t="s">
        <v>49</v>
      </c>
      <c r="B18" s="72" t="s">
        <v>45</v>
      </c>
      <c r="C18" s="73"/>
    </row>
    <row r="19" spans="1:3" ht="30" x14ac:dyDescent="0.2">
      <c r="A19" s="67"/>
      <c r="B19" s="22" t="s">
        <v>152</v>
      </c>
      <c r="C19" s="19">
        <v>100000000</v>
      </c>
    </row>
    <row r="20" spans="1:3" x14ac:dyDescent="0.2">
      <c r="A20" s="68"/>
      <c r="B20" s="22" t="s">
        <v>46</v>
      </c>
      <c r="C20" s="19">
        <v>0</v>
      </c>
    </row>
    <row r="21" spans="1:3" x14ac:dyDescent="0.2">
      <c r="A21" s="68"/>
      <c r="B21" s="69" t="s">
        <v>47</v>
      </c>
      <c r="C21" s="70"/>
    </row>
    <row r="22" spans="1:3" x14ac:dyDescent="0.2">
      <c r="A22" s="68"/>
      <c r="B22" s="22" t="s">
        <v>108</v>
      </c>
      <c r="C22" s="19">
        <v>0</v>
      </c>
    </row>
    <row r="23" spans="1:3" ht="30" x14ac:dyDescent="0.2">
      <c r="A23" s="68"/>
      <c r="B23" s="22" t="s">
        <v>110</v>
      </c>
      <c r="C23" s="19">
        <v>0</v>
      </c>
    </row>
    <row r="24" spans="1:3" x14ac:dyDescent="0.2">
      <c r="A24" s="68"/>
      <c r="B24" s="69" t="s">
        <v>111</v>
      </c>
      <c r="C24" s="70"/>
    </row>
    <row r="25" spans="1:3" x14ac:dyDescent="0.2">
      <c r="A25" s="25"/>
      <c r="B25" s="22" t="s">
        <v>123</v>
      </c>
      <c r="C25" s="26">
        <v>1</v>
      </c>
    </row>
    <row r="26" spans="1:3" x14ac:dyDescent="0.2">
      <c r="A26" s="27"/>
      <c r="B26" s="22" t="s">
        <v>112</v>
      </c>
      <c r="C26" s="28">
        <v>0</v>
      </c>
    </row>
    <row r="27" spans="1:3" x14ac:dyDescent="0.2">
      <c r="A27" s="27"/>
      <c r="B27" s="22" t="s">
        <v>131</v>
      </c>
      <c r="C27" s="26">
        <v>1</v>
      </c>
    </row>
    <row r="28" spans="1:3" x14ac:dyDescent="0.2">
      <c r="A28" s="18" t="s">
        <v>103</v>
      </c>
      <c r="B28" s="71">
        <f>IFERROR(B17*(VLOOKUP(B15,Hoja2!$G$1:$H$6,2,0)),16666)</f>
        <v>30000000</v>
      </c>
      <c r="C28" s="71"/>
    </row>
    <row r="29" spans="1:3" ht="30" x14ac:dyDescent="0.2">
      <c r="A29" s="21" t="s">
        <v>50</v>
      </c>
      <c r="B29" s="74" t="s">
        <v>154</v>
      </c>
      <c r="C29" s="75"/>
    </row>
    <row r="30" spans="1:3" ht="30" x14ac:dyDescent="0.2">
      <c r="A30" s="21" t="s">
        <v>51</v>
      </c>
      <c r="B30" s="76" t="s">
        <v>153</v>
      </c>
      <c r="C30" s="77"/>
    </row>
    <row r="31" spans="1:3" ht="19" x14ac:dyDescent="0.2">
      <c r="A31" s="29" t="s">
        <v>113</v>
      </c>
      <c r="B31" s="29"/>
      <c r="C31" s="29"/>
    </row>
    <row r="32" spans="1:3" x14ac:dyDescent="0.2">
      <c r="A32" s="30" t="s">
        <v>114</v>
      </c>
      <c r="B32" s="66"/>
      <c r="C32" s="66"/>
    </row>
    <row r="33" spans="1:3" x14ac:dyDescent="0.2">
      <c r="A33" s="30" t="s">
        <v>115</v>
      </c>
      <c r="B33" s="66"/>
      <c r="C33" s="6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1640625" customWidth="1"/>
    <col min="4" max="16384" width="10.83203125" hidden="1"/>
  </cols>
  <sheetData>
    <row r="1" spans="1:3" ht="19" x14ac:dyDescent="0.2">
      <c r="A1" s="52" t="s">
        <v>52</v>
      </c>
      <c r="B1" s="52"/>
      <c r="C1" s="52"/>
    </row>
    <row r="2" spans="1:3" ht="17" customHeight="1" x14ac:dyDescent="0.2">
      <c r="A2" s="13" t="s">
        <v>23</v>
      </c>
      <c r="B2" s="53" t="str">
        <f>'[2]AUTOS NOTA 321'!B2:C2</f>
        <v xml:space="preserve">SINIESTRO   LEGIS </v>
      </c>
      <c r="C2" s="54"/>
    </row>
    <row r="3" spans="1:3" ht="16" customHeight="1" x14ac:dyDescent="0.2">
      <c r="A3" s="5" t="s">
        <v>11</v>
      </c>
      <c r="B3" s="35" t="str">
        <f>'GENERALES NOTA 322'!B2:C2</f>
        <v>410014003001-2022-00846-00</v>
      </c>
      <c r="C3" s="35"/>
    </row>
    <row r="4" spans="1:3" x14ac:dyDescent="0.2">
      <c r="A4" s="5" t="s">
        <v>0</v>
      </c>
      <c r="B4" s="35" t="str">
        <f>'GENERALES NOTA 322'!B3:C3</f>
        <v xml:space="preserve">JUZGADO PRIMERO (1°) CIVIL MUNICIPAL DE NEIVA </v>
      </c>
      <c r="C4" s="35"/>
    </row>
    <row r="5" spans="1:3" ht="29" customHeight="1" x14ac:dyDescent="0.2">
      <c r="A5" s="5" t="s">
        <v>105</v>
      </c>
      <c r="B5" s="35" t="str">
        <f>'GENERALES NOTA 322'!B4:C4</f>
        <v>ALLIANZ SEGUROS DE VIDA S.A.</v>
      </c>
      <c r="C5" s="35"/>
    </row>
    <row r="6" spans="1:3" x14ac:dyDescent="0.2">
      <c r="A6" s="5" t="s">
        <v>1</v>
      </c>
      <c r="B6" s="35" t="str">
        <f>'GENERALES NOTA 322'!B5:C5</f>
        <v>JHONNIFER CAMILO MARTINEZ ARAUJO</v>
      </c>
      <c r="C6" s="35"/>
    </row>
    <row r="7" spans="1:3" ht="43.5" customHeight="1" x14ac:dyDescent="0.2">
      <c r="A7" s="5" t="s">
        <v>106</v>
      </c>
      <c r="B7" s="35" t="str">
        <f>'GENERALES NOTA 322'!B6:C6</f>
        <v>DEMANDA DIRECTA</v>
      </c>
      <c r="C7" s="35"/>
    </row>
    <row r="8" spans="1:3" x14ac:dyDescent="0.2">
      <c r="A8" s="5" t="s">
        <v>117</v>
      </c>
      <c r="B8" s="35"/>
      <c r="C8" s="35"/>
    </row>
    <row r="9" spans="1:3" x14ac:dyDescent="0.2">
      <c r="A9" s="15" t="s">
        <v>49</v>
      </c>
      <c r="B9" s="86"/>
      <c r="C9" s="86"/>
    </row>
    <row r="10" spans="1:3" x14ac:dyDescent="0.2">
      <c r="A10" s="15" t="s">
        <v>118</v>
      </c>
      <c r="B10" s="35"/>
      <c r="C10" s="35"/>
    </row>
    <row r="11" spans="1:3" ht="30" x14ac:dyDescent="0.2">
      <c r="A11" s="15" t="s">
        <v>119</v>
      </c>
      <c r="B11" s="87"/>
      <c r="C11" s="65"/>
    </row>
    <row r="12" spans="1:3" ht="45" x14ac:dyDescent="0.2">
      <c r="A12" s="5" t="s">
        <v>61</v>
      </c>
      <c r="B12" s="35"/>
      <c r="C12" s="35"/>
    </row>
    <row r="13" spans="1:3" ht="45" x14ac:dyDescent="0.2">
      <c r="A13" s="5" t="s">
        <v>62</v>
      </c>
      <c r="B13" s="35"/>
      <c r="C13" s="35"/>
    </row>
    <row r="14" spans="1:3" x14ac:dyDescent="0.2">
      <c r="A14" s="5" t="s">
        <v>63</v>
      </c>
      <c r="B14" s="11"/>
      <c r="C14" s="11"/>
    </row>
    <row r="15" spans="1:3" x14ac:dyDescent="0.2">
      <c r="A15" s="15" t="s">
        <v>120</v>
      </c>
      <c r="B15" s="35"/>
      <c r="C15" s="35"/>
    </row>
    <row r="16" spans="1:3" x14ac:dyDescent="0.2">
      <c r="A16" s="11" t="s">
        <v>121</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A2"/>
  <sheetViews>
    <sheetView workbookViewId="0">
      <selection activeCell="B12" sqref="B12:C13"/>
    </sheetView>
  </sheetViews>
  <sheetFormatPr baseColWidth="10" defaultRowHeight="15" x14ac:dyDescent="0.2"/>
  <sheetData>
    <row r="1" spans="1:1" x14ac:dyDescent="0.2">
      <c r="A1" t="s">
        <v>122</v>
      </c>
    </row>
    <row r="2" spans="1:1" x14ac:dyDescent="0.2">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56</v>
      </c>
      <c r="B1" t="s">
        <v>30</v>
      </c>
      <c r="C1" s="8" t="s">
        <v>29</v>
      </c>
      <c r="D1" s="8" t="s">
        <v>57</v>
      </c>
      <c r="E1" s="3" t="s">
        <v>14</v>
      </c>
      <c r="F1" s="2" t="s">
        <v>55</v>
      </c>
      <c r="G1" s="2" t="s">
        <v>124</v>
      </c>
      <c r="H1" s="4">
        <v>0.7</v>
      </c>
      <c r="I1" t="s">
        <v>12</v>
      </c>
      <c r="J1" t="s">
        <v>78</v>
      </c>
      <c r="L1" t="s">
        <v>130</v>
      </c>
    </row>
    <row r="2" spans="1:12" x14ac:dyDescent="0.2">
      <c r="A2" t="s">
        <v>64</v>
      </c>
      <c r="B2" t="s">
        <v>31</v>
      </c>
      <c r="C2" t="s">
        <v>68</v>
      </c>
      <c r="D2" s="2" t="s">
        <v>58</v>
      </c>
      <c r="E2" s="1" t="s">
        <v>17</v>
      </c>
      <c r="F2" s="2" t="s">
        <v>53</v>
      </c>
      <c r="G2" s="2" t="s">
        <v>125</v>
      </c>
      <c r="H2" s="4">
        <v>0.25</v>
      </c>
      <c r="I2" t="s">
        <v>74</v>
      </c>
      <c r="J2" t="s">
        <v>79</v>
      </c>
      <c r="L2" t="s">
        <v>107</v>
      </c>
    </row>
    <row r="3" spans="1:12" x14ac:dyDescent="0.2">
      <c r="A3" t="s">
        <v>65</v>
      </c>
      <c r="C3" t="s">
        <v>69</v>
      </c>
      <c r="D3" s="2" t="s">
        <v>59</v>
      </c>
      <c r="E3" s="1" t="s">
        <v>18</v>
      </c>
      <c r="F3" s="2" t="s">
        <v>54</v>
      </c>
      <c r="G3" s="2" t="s">
        <v>126</v>
      </c>
      <c r="H3" s="4">
        <v>0.55000000000000004</v>
      </c>
      <c r="I3" t="s">
        <v>75</v>
      </c>
      <c r="J3" t="s">
        <v>80</v>
      </c>
    </row>
    <row r="4" spans="1:12" x14ac:dyDescent="0.2">
      <c r="A4" t="s">
        <v>66</v>
      </c>
      <c r="C4" t="s">
        <v>70</v>
      </c>
      <c r="E4" s="1" t="s">
        <v>19</v>
      </c>
      <c r="G4" s="2" t="s">
        <v>127</v>
      </c>
      <c r="H4" s="4">
        <v>0.15</v>
      </c>
      <c r="I4" t="s">
        <v>76</v>
      </c>
      <c r="J4" t="s">
        <v>81</v>
      </c>
    </row>
    <row r="5" spans="1:12" x14ac:dyDescent="0.2">
      <c r="A5" t="s">
        <v>67</v>
      </c>
      <c r="E5" s="1" t="s">
        <v>15</v>
      </c>
      <c r="G5" s="2" t="s">
        <v>128</v>
      </c>
      <c r="H5" s="4">
        <v>0.7</v>
      </c>
      <c r="I5" t="s">
        <v>77</v>
      </c>
      <c r="J5" t="s">
        <v>82</v>
      </c>
    </row>
    <row r="6" spans="1:12" x14ac:dyDescent="0.2">
      <c r="E6" s="1" t="s">
        <v>16</v>
      </c>
      <c r="G6" s="2" t="s">
        <v>129</v>
      </c>
      <c r="H6" s="4">
        <v>0.3</v>
      </c>
      <c r="J6" t="s">
        <v>83</v>
      </c>
    </row>
    <row r="7" spans="1:12" x14ac:dyDescent="0.2">
      <c r="E7" s="1" t="s">
        <v>21</v>
      </c>
      <c r="G7" s="2" t="s">
        <v>53</v>
      </c>
    </row>
    <row r="8" spans="1:12" x14ac:dyDescent="0.2">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Ana María Barón Mendoza</cp:lastModifiedBy>
  <dcterms:created xsi:type="dcterms:W3CDTF">2020-12-07T14:41:17Z</dcterms:created>
  <dcterms:modified xsi:type="dcterms:W3CDTF">2024-07-12T19:32:01Z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