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X:\CIVIL\NELLY BRAVO SOLARTE (ALLIANZ)\"/>
    </mc:Choice>
  </mc:AlternateContent>
  <bookViews>
    <workbookView xWindow="0" yWindow="0" windowWidth="20490" windowHeight="7155" activeTab="2"/>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7"/>
  <c r="B4" i="7" l="1"/>
  <c r="B5" i="7"/>
  <c r="B6" i="7"/>
  <c r="B7" i="7"/>
  <c r="B3" i="7"/>
  <c r="B9" i="8"/>
  <c r="B11" i="9" l="1"/>
</calcChain>
</file>

<file path=xl/sharedStrings.xml><?xml version="1.0" encoding="utf-8"?>
<sst xmlns="http://schemas.openxmlformats.org/spreadsheetml/2006/main" count="247" uniqueCount="182">
  <si>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</si>
  <si>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</si>
  <si>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</si>
  <si>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</si>
  <si>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</si>
  <si>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</si>
  <si>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</si>
  <si>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</si>
  <si>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</si>
  <si>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</si>
  <si>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</si>
  <si>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</si>
  <si>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</si>
  <si>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</si>
  <si>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</si>
  <si>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</si>
  <si>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</si>
  <si>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</si>
  <si>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</si>
  <si>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</si>
  <si>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</si>
  <si>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</si>
  <si>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</si>
  <si>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</si>
  <si>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</si>
  <si>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</si>
  <si>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</si>
  <si>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</si>
  <si>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</si>
  <si>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</si>
  <si>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</si>
  <si>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</si>
  <si>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</si>
  <si>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</si>
  <si>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</si>
  <si>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</si>
  <si>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</si>
  <si>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</si>
  <si>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</si>
  <si>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</si>
  <si>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</si>
  <si>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</si>
  <si>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</si>
  <si>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</si>
  <si>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</si>
  <si>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</si>
  <si>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</si>
  <si>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</si>
  <si>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</si>
  <si>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</si>
  <si>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</si>
  <si>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</si>
  <si>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</si>
  <si>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</si>
  <si>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</si>
  <si>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</si>
  <si>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</si>
  <si>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</si>
  <si>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</si>
  <si>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</si>
  <si>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</si>
  <si>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</si>
  <si>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</si>
  <si>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</si>
  <si>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</si>
  <si>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</si>
  <si>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</si>
  <si>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</si>
  <si>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</si>
  <si>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</si>
  <si>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</si>
  <si>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</si>
  <si>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</si>
  <si>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</si>
  <si>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</si>
  <si>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</si>
  <si>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</si>
  <si>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</si>
  <si>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</si>
  <si>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</si>
  <si>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</si>
  <si>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</si>
  <si>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</si>
  <si>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</si>
  <si>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</si>
  <si>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</si>
  <si>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</si>
  <si>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</si>
  <si>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</si>
  <si>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</si>
  <si>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</si>
  <si>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</si>
  <si>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</si>
  <si>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</si>
  <si>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</si>
  <si>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</si>
  <si>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</si>
  <si>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</si>
  <si>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</si>
  <si>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</si>
  <si>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</si>
  <si>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</si>
  <si>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</si>
  <si>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</si>
  <si>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</si>
  <si>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</si>
  <si>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</si>
  <si>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</si>
  <si>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</si>
  <si>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</si>
  <si>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</si>
  <si>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</si>
  <si>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</si>
  <si>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</si>
  <si>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</si>
  <si>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</si>
  <si>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</si>
  <si>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</si>
  <si>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</si>
  <si>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</si>
  <si>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</si>
  <si>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</si>
  <si>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</si>
  <si>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</si>
  <si>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</si>
  <si>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</si>
  <si>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</si>
  <si>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</si>
  <si>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</si>
  <si>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</si>
  <si>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</si>
  <si>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</si>
  <si>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</si>
  <si>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</si>
  <si>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</si>
  <si>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</si>
  <si>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</si>
  <si>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</si>
  <si>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</si>
  <si>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</si>
  <si>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</si>
  <si>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</si>
  <si>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</si>
  <si>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</si>
  <si>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</si>
  <si>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</si>
  <si>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</si>
  <si>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</si>
  <si>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</si>
  <si>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</si>
  <si>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</si>
  <si>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</si>
  <si>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</si>
  <si>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</si>
  <si>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</si>
  <si>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760013103018-2023-00321-00</t>
  </si>
  <si>
    <t>JUZGADO DIECIOCHO (18) CIVIL DEL CIRCUITO</t>
  </si>
  <si>
    <t>JHON ERLIN SOLARTE BRAVO (MUERTO)</t>
  </si>
  <si>
    <t>ANDREA MARCELA SOLARTE VALDES (Hermana) ; MADELEIN SOLARTE VALDES (Hermana); YESSENIA SOLARTE VALDES (Hermana); ALBA LUCIA SOLARTE GIRALDO (Hermana); LUZ ESTELLA SOLARTE GIRALDO (Hermana); MARISEL SOLARTE GIRALDO (Hermana); SARAY SOLARTE BRAVO (Hermana); LIBARDO PEÑA BRAVO (Hermano); DIANA MARIA PEÑA BRAVO (Hermana); MARIA DELSY PEÑA BRAVO (Hermana); NELLY BRAVO SOLARTE (Madre); DANNA SOFIA SOLARTE LÓPEZ (Hija - Mayor de edad 7/04/2005) ; DYLAN MATTHIW SOLARTE BARBOSA (Hijo menor de edad 06/12/2010)</t>
  </si>
  <si>
    <t>JOSE JAMES MURILLO VALDES , JVIO S.A.S. Y ALLIANZ SEGUROS S.A.</t>
  </si>
  <si>
    <t>27 de febrero de 2024</t>
  </si>
  <si>
    <t>30 de enero de 2024</t>
  </si>
  <si>
    <t>9 diciembre de 2023</t>
  </si>
  <si>
    <t>27 defebrero de 2023</t>
  </si>
  <si>
    <t>23 de febrero de 2023</t>
  </si>
  <si>
    <t>No lo indican en la demanda</t>
  </si>
  <si>
    <t>N/A por solicitud de medidas cautelares</t>
  </si>
  <si>
    <t xml:space="preserve">42 años </t>
  </si>
  <si>
    <t>JVIO S.A.S.</t>
  </si>
  <si>
    <t>2 lesionados , 1 fallece posterior al accidente</t>
  </si>
  <si>
    <t xml:space="preserve">Refiere la parte actora que el dia 23 de feberero de 2023 en inmediaciones de la vía Cali- Yumbo a la altura de la calle 15 con carrera 19  se presento accidente de transito donde se vieron involucrados los siguientes vehiculos : motocicleta de placa QWD 15D conducida por el señor JHON ERLIN SOLARTE BRAVO y el vehículo de placa UPT 263 ( nuestro asegurado). Segun el IPAT aportado con la demanda,  el agente de transito CRISTIAN GONZALEZ identificado con placa #026 indica hipotesis para el vehiculo #1 (Nuestro asegurado) por cuanto puso en marcha el vehiculo sin tener las debidas precauciones. Como resultado del accidente el señor JHON ERLIN SOLARTE BRAVO y la señora LILIANA FLOR URBANO resultan heridos. el 27 de febrero de 2023 el JHON ERLIN SOLARTE BRAVO fallece como consecuencia de poliembolismo y politraumatismo derivado de accidente de transito. </t>
  </si>
  <si>
    <t>UPT263</t>
  </si>
  <si>
    <t>23178962-35</t>
  </si>
  <si>
    <t>Desde las 00:00 horas del 17/11/2022 hasta las 24:00 horas del 16/11/2023</t>
  </si>
  <si>
    <t>SINIESTRO 124079485  LEGIS APJ32224</t>
  </si>
  <si>
    <t>DEMANDADA</t>
  </si>
  <si>
    <t>JHON ERLIN SOLARTE BRAVO (FALLECIDO)</t>
  </si>
  <si>
    <t>Perjuicio a la vida en relacion ($1.690.000.000) y perdida oportunidad ( $1.690.000.000)</t>
  </si>
  <si>
    <t xml:space="preserve">Daño a la vida en relacion </t>
  </si>
  <si>
    <t>1). DELIMITACIÓN CONTRACTUAL MEDIANTE EXCLUSIONES, GARANTÍAS Y DEMÁS CONDICIONES CONTRACTUALES ESTABLECIDAS EN LA PÓLIZA No. 023178962/35 2). MONTO LÍMITE COBERTURA DE LA PÓLIZA No. 023178962/35  3). INEXISTENCIA DE RESTABLECIMIENTO AUTOMÁTICO DE LA SUMA ASEGURADA 4). DEDUCIBLE ESTABLECIDO EN LA PÓLIZA 5). AUSENCIA DE SOLIDARIDAD ENTRE LAS OBLIGACIONES DE LA ASEGURADORA Y LA PARTE ASEGURADA 6). IMPROCEDENCIA DE INTERESES DE MORA: 7). AUSENCIA DE PRUEBA DE QUE EL EVENTO HAYA OCURRIDO POR UNA CAUSA ATRIBUIBLE AL CONDUCTOR DEL VEHÍCULO DE PLACAS UPT 263 8).AUSENCIA DE NEXO DE CAUSALIDAD POR CULPA EXCLUSIVA DE LA VÍCTIMA 9). HECHO EXCLUSIVO - CULPA DE LA VÍCTIMA: 10).CONCURRENCIA DE CAUSAS 11). INEXISTENCIA DE UN DAÑO ANTIJURÍDICO - AUSENCIA DE PRUEBA DE UN LUCRO CESANTE - INDEBIDA VALORACIÓN DE PERJUICIOS MORALES - DAÑO A LA VIDA EN RELACIÓN Y PÉRDIDA DE OPORTUNIDAD 12). LA INNOMINADA</t>
  </si>
  <si>
    <t xml:space="preserve">Se aterrizan las pretensiones de la siguiente manera 1). Lucro cesante, se liquida conforme los valores referidos en la demanda (inferiores al salario minimo) $300.000 para cada hijo y $200.000 para la madre dando un total de $86.809.852 2). Por concepto de daño moral se liquida por un valor de $72.000.000 para madre e hijos en razon a la jurisprudencia por ser la victima fallecido, para los hermanos se calcula en $36.000.000 para cada uno para un total de $576.000.0000 3). Por perdida de la oportunidad no se valoran perjuicios ya que se considera segun la jurisprudencia ese tipo de perjuicio es inherente a la victima 4). Por concepto de daño a la vida en relación ya que se considera ysegun la jurisprudencia ese tipo de perjuicio es inherente a la victima. La sumatoria anterior nos da $662.009.852 menos el deducible $1.800.000 para un total consolidado de $661.009.852 </t>
  </si>
  <si>
    <t>Se considera como eventual la contingencia puesto que : 1). Según el IPAT la culpa fue del conductor del vehiculo asegurado, por poner en marcha el vehiculo sin prestar la atencion debida  2). Tenemos dictamen pericial de IRS VIAL donde la conclusion es que la motocicleta que conducia la victima se volco generando que nuestro asegurado colisionara con el vehiculo ya en el piso. Por lo anterior se considera como eventual en razon a que de ambos extermos existen pruebas importantes.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</si>
</sst>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6" fontId="6" fillId="7" borderId="1" xfId="1" applyNumberFormat="1"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499984740745262"/>
  </sheetPr>
  <dimension ref="A1:F80"/>
  <sheetViews>
    <sheetView zoomScaleNormal="100" workbookViewId="0">
      <selection activeCell="B5" sqref="B5:C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6" t="s">
        <v>0</v>
      </c>
      <c r="B1" s="56"/>
      <c r="C1" s="56"/>
    </row>
    <row r="2" spans="1:3" x14ac:dyDescent="0.25">
      <c r="A2" s="5" t="s">
        <v>1</v>
      </c>
      <c r="B2" s="61" t="s">
        <v>155</v>
      </c>
      <c r="C2" s="62"/>
    </row>
    <row r="3" spans="1:3" x14ac:dyDescent="0.25">
      <c r="A3" s="5" t="s">
        <v>2</v>
      </c>
      <c r="B3" s="57" t="s">
        <v>156</v>
      </c>
      <c r="C3" s="58"/>
    </row>
    <row r="4" spans="1:3" x14ac:dyDescent="0.25">
      <c r="A4" s="5" t="s">
        <v>3</v>
      </c>
      <c r="B4" s="57" t="s">
        <v>159</v>
      </c>
      <c r="C4" s="58"/>
    </row>
    <row r="5" spans="1:3" ht="31.5" customHeight="1" x14ac:dyDescent="0.25">
      <c r="A5" s="5" t="s">
        <v>4</v>
      </c>
      <c r="B5" s="57" t="s">
        <v>158</v>
      </c>
      <c r="C5" s="58"/>
    </row>
    <row r="6" spans="1:3" x14ac:dyDescent="0.25">
      <c r="A6" s="5" t="s">
        <v>5</v>
      </c>
      <c r="B6" s="51" t="s">
        <v>120</v>
      </c>
      <c r="C6" s="51"/>
    </row>
    <row r="7" spans="1:3" x14ac:dyDescent="0.25">
      <c r="A7" s="27" t="s">
        <v>6</v>
      </c>
      <c r="B7" s="57" t="s">
        <v>151</v>
      </c>
      <c r="C7" s="58"/>
    </row>
    <row r="8" spans="1:3" ht="28.5" customHeight="1" x14ac:dyDescent="0.25">
      <c r="A8" s="28" t="s">
        <v>136</v>
      </c>
      <c r="B8" s="51" t="s">
        <v>157</v>
      </c>
      <c r="C8" s="51"/>
    </row>
    <row r="9" spans="1:3" x14ac:dyDescent="0.25">
      <c r="A9" s="28" t="s">
        <v>130</v>
      </c>
      <c r="B9" s="64">
        <v>6343007</v>
      </c>
      <c r="C9" s="51"/>
    </row>
    <row r="10" spans="1:3" x14ac:dyDescent="0.25">
      <c r="A10" s="28" t="s">
        <v>7</v>
      </c>
      <c r="B10" s="49" t="s">
        <v>165</v>
      </c>
      <c r="C10" s="49"/>
    </row>
    <row r="11" spans="1:3" ht="30" customHeight="1" x14ac:dyDescent="0.25">
      <c r="A11" s="29" t="s">
        <v>8</v>
      </c>
      <c r="B11" s="49" t="s">
        <v>165</v>
      </c>
      <c r="C11" s="49"/>
    </row>
    <row r="12" spans="1:3" ht="30" customHeight="1" x14ac:dyDescent="0.25">
      <c r="A12" s="5" t="s">
        <v>9</v>
      </c>
      <c r="B12" s="50" t="s">
        <v>165</v>
      </c>
      <c r="C12" s="49"/>
    </row>
    <row r="13" spans="1:3" x14ac:dyDescent="0.25">
      <c r="A13" s="5" t="s">
        <v>10</v>
      </c>
      <c r="B13" s="51" t="s">
        <v>165</v>
      </c>
      <c r="C13" s="51"/>
    </row>
    <row r="14" spans="1:3" x14ac:dyDescent="0.25">
      <c r="A14" s="5" t="s">
        <v>11</v>
      </c>
      <c r="B14" s="52" t="s">
        <v>165</v>
      </c>
      <c r="C14" s="51"/>
    </row>
    <row r="15" spans="1:3" x14ac:dyDescent="0.25">
      <c r="A15" s="5" t="s">
        <v>143</v>
      </c>
      <c r="B15" s="51" t="s">
        <v>167</v>
      </c>
      <c r="C15" s="51"/>
    </row>
    <row r="16" spans="1:3" x14ac:dyDescent="0.25">
      <c r="A16" s="5" t="s">
        <v>12</v>
      </c>
      <c r="B16" s="51" t="s">
        <v>163</v>
      </c>
      <c r="C16" s="51"/>
    </row>
    <row r="17" spans="1:3" ht="15" customHeight="1" x14ac:dyDescent="0.25">
      <c r="A17" s="5" t="s">
        <v>13</v>
      </c>
      <c r="B17" s="49"/>
      <c r="C17" s="49"/>
    </row>
    <row r="18" spans="1:3" x14ac:dyDescent="0.25">
      <c r="A18" s="5" t="s">
        <v>15</v>
      </c>
      <c r="B18" s="49" t="s">
        <v>165</v>
      </c>
      <c r="C18" s="49"/>
    </row>
    <row r="19" spans="1:3" ht="18.75" customHeight="1" x14ac:dyDescent="0.25">
      <c r="A19" s="5" t="s">
        <v>16</v>
      </c>
      <c r="B19" s="59" t="s">
        <v>165</v>
      </c>
      <c r="C19" s="60"/>
    </row>
    <row r="20" spans="1:3" x14ac:dyDescent="0.25">
      <c r="A20" s="5" t="s">
        <v>131</v>
      </c>
      <c r="B20" s="51" t="s">
        <v>169</v>
      </c>
      <c r="C20" s="51"/>
    </row>
    <row r="21" spans="1:3" ht="17.25" customHeight="1" x14ac:dyDescent="0.25">
      <c r="A21" s="5" t="s">
        <v>17</v>
      </c>
      <c r="B21" s="49" t="s">
        <v>18</v>
      </c>
      <c r="C21" s="49"/>
    </row>
    <row r="22" spans="1:3" x14ac:dyDescent="0.25">
      <c r="A22" s="43" t="s">
        <v>19</v>
      </c>
      <c r="B22" s="48" t="s">
        <v>164</v>
      </c>
      <c r="C22" s="48"/>
    </row>
    <row r="23" spans="1:3" x14ac:dyDescent="0.25">
      <c r="A23" s="28" t="s">
        <v>20</v>
      </c>
      <c r="B23" s="47" t="s">
        <v>166</v>
      </c>
      <c r="C23" s="45"/>
    </row>
    <row r="24" spans="1:3" x14ac:dyDescent="0.25">
      <c r="A24" s="28" t="s">
        <v>21</v>
      </c>
      <c r="B24" s="47" t="s">
        <v>166</v>
      </c>
      <c r="C24" s="45"/>
    </row>
    <row r="25" spans="1:3" x14ac:dyDescent="0.25">
      <c r="A25" s="63" t="s">
        <v>145</v>
      </c>
      <c r="B25" s="45" t="s">
        <v>170</v>
      </c>
      <c r="C25" s="46"/>
    </row>
    <row r="26" spans="1:3" x14ac:dyDescent="0.25">
      <c r="A26" s="63"/>
      <c r="B26" s="46"/>
      <c r="C26" s="46"/>
    </row>
    <row r="27" spans="1:3" ht="100.5" customHeight="1" x14ac:dyDescent="0.25">
      <c r="A27" s="63"/>
      <c r="B27" s="46"/>
      <c r="C27" s="46"/>
    </row>
    <row r="28" spans="1:3" x14ac:dyDescent="0.25">
      <c r="A28" s="28" t="s">
        <v>23</v>
      </c>
      <c r="B28" s="46" t="s">
        <v>168</v>
      </c>
      <c r="C28" s="46"/>
    </row>
    <row r="29" spans="1:3" x14ac:dyDescent="0.25">
      <c r="A29" s="28" t="s">
        <v>24</v>
      </c>
      <c r="B29" s="53">
        <v>901286334</v>
      </c>
      <c r="C29" s="46"/>
    </row>
    <row r="30" spans="1:3" x14ac:dyDescent="0.25">
      <c r="A30" s="28" t="s">
        <v>25</v>
      </c>
      <c r="B30" s="46" t="s">
        <v>171</v>
      </c>
      <c r="C30" s="46"/>
    </row>
    <row r="31" spans="1:3" x14ac:dyDescent="0.25">
      <c r="A31" s="28" t="s">
        <v>132</v>
      </c>
      <c r="B31" s="46" t="s">
        <v>165</v>
      </c>
      <c r="C31" s="46"/>
    </row>
    <row r="32" spans="1:3" x14ac:dyDescent="0.25">
      <c r="A32" s="28" t="s">
        <v>26</v>
      </c>
      <c r="B32" s="54" t="s">
        <v>162</v>
      </c>
      <c r="C32" s="55"/>
    </row>
    <row r="33" spans="1:3" x14ac:dyDescent="0.25">
      <c r="A33" s="5" t="s">
        <v>27</v>
      </c>
      <c r="B33" s="52" t="s">
        <v>161</v>
      </c>
      <c r="C33" s="52"/>
    </row>
    <row r="34" spans="1:3" ht="45" x14ac:dyDescent="0.25">
      <c r="A34" s="5" t="s">
        <v>133</v>
      </c>
      <c r="B34" s="52" t="s">
        <v>160</v>
      </c>
      <c r="C34" s="51"/>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Hoja2!$H$2:$H$5</xm:f>
          </x14:formula1>
          <xm:sqref>B17:C17</xm:sqref>
        </x14:dataValidation>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C50"/>
  <sheetViews>
    <sheetView zoomScale="85" zoomScaleNormal="85" workbookViewId="0">
      <selection activeCell="B6" sqref="B6:C6"/>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5" t="s">
        <v>28</v>
      </c>
      <c r="B1" s="65"/>
      <c r="C1" s="65"/>
    </row>
    <row r="2" spans="1:3" ht="15.75" customHeight="1" x14ac:dyDescent="0.25">
      <c r="A2" s="20" t="s">
        <v>29</v>
      </c>
      <c r="B2" s="66" t="s">
        <v>174</v>
      </c>
      <c r="C2" s="67"/>
    </row>
    <row r="3" spans="1:3" s="2" customFormat="1" x14ac:dyDescent="0.25">
      <c r="A3" s="5" t="s">
        <v>1</v>
      </c>
      <c r="B3" s="51" t="str">
        <f>'AUTOS  NOTA 322'!B2:C2</f>
        <v>760013103018-2023-00321-00</v>
      </c>
      <c r="C3" s="51"/>
    </row>
    <row r="4" spans="1:3" s="2" customFormat="1" x14ac:dyDescent="0.25">
      <c r="A4" s="5" t="s">
        <v>2</v>
      </c>
      <c r="B4" s="51" t="str">
        <f>'AUTOS  NOTA 322'!B3:C3</f>
        <v>JUZGADO DIECIOCHO (18) CIVIL DEL CIRCUITO</v>
      </c>
      <c r="C4" s="51"/>
    </row>
    <row r="5" spans="1:3" s="2" customFormat="1" x14ac:dyDescent="0.25">
      <c r="A5" s="5" t="s">
        <v>3</v>
      </c>
      <c r="B5" s="51" t="str">
        <f>'AUTOS  NOTA 322'!B4:C4</f>
        <v>JOSE JAMES MURILLO VALDES , JVIO S.A.S. Y ALLIANZ SEGUROS S.A.</v>
      </c>
      <c r="C5" s="51"/>
    </row>
    <row r="6" spans="1:3" s="2" customFormat="1" x14ac:dyDescent="0.25">
      <c r="A6" s="5" t="s">
        <v>4</v>
      </c>
      <c r="B6" s="51" t="str">
        <f>'AUTOS  NOTA 322'!B5:C5</f>
        <v>ANDREA MARCELA SOLARTE VALDES (Hermana) ; MADELEIN SOLARTE VALDES (Hermana); YESSENIA SOLARTE VALDES (Hermana); ALBA LUCIA SOLARTE GIRALDO (Hermana); LUZ ESTELLA SOLARTE GIRALDO (Hermana); MARISEL SOLARTE GIRALDO (Hermana); SARAY SOLARTE BRAVO (Hermana); LIBARDO PEÑA BRAVO (Hermano); DIANA MARIA PEÑA BRAVO (Hermana); MARIA DELSY PEÑA BRAVO (Hermana); NELLY BRAVO SOLARTE (Madre); DANNA SOFIA SOLARTE LÓPEZ (Hija - Mayor de edad 7/04/2005) ; DYLAN MATTHIW SOLARTE BARBOSA (Hijo menor de edad 06/12/2010)</v>
      </c>
      <c r="C6" s="51"/>
    </row>
    <row r="7" spans="1:3" s="2" customFormat="1" x14ac:dyDescent="0.25">
      <c r="A7" s="5" t="s">
        <v>5</v>
      </c>
      <c r="B7" s="51" t="str">
        <f>'AUTOS  NOTA 322'!B6:C6</f>
        <v>DEMANDA DIRECTA</v>
      </c>
      <c r="C7" s="51"/>
    </row>
    <row r="8" spans="1:3" s="2" customFormat="1" x14ac:dyDescent="0.25">
      <c r="A8" s="31" t="s">
        <v>117</v>
      </c>
      <c r="B8" s="51" t="str">
        <f>'AUTOS  NOTA 322'!B7:C8</f>
        <v>JHON ERLIN SOLARTE BRAVO (MUERTO)</v>
      </c>
      <c r="C8" s="51"/>
    </row>
    <row r="9" spans="1:3" x14ac:dyDescent="0.25">
      <c r="A9" s="20" t="s">
        <v>30</v>
      </c>
      <c r="B9" s="51" t="s">
        <v>172</v>
      </c>
      <c r="C9" s="51"/>
    </row>
    <row r="10" spans="1:3" x14ac:dyDescent="0.25">
      <c r="A10" s="20" t="s">
        <v>22</v>
      </c>
      <c r="B10" s="51" t="s">
        <v>121</v>
      </c>
      <c r="C10" s="51"/>
    </row>
    <row r="11" spans="1:3" x14ac:dyDescent="0.25">
      <c r="A11" s="20" t="s">
        <v>31</v>
      </c>
      <c r="B11" s="80">
        <v>4000000000</v>
      </c>
      <c r="C11" s="81"/>
    </row>
    <row r="12" spans="1:3" x14ac:dyDescent="0.25">
      <c r="A12" s="20" t="s">
        <v>135</v>
      </c>
      <c r="B12" s="80">
        <v>1800000</v>
      </c>
      <c r="C12" s="81"/>
    </row>
    <row r="13" spans="1:3" x14ac:dyDescent="0.25">
      <c r="A13" s="20" t="s">
        <v>32</v>
      </c>
      <c r="B13" s="57" t="s">
        <v>94</v>
      </c>
      <c r="C13" s="58"/>
    </row>
    <row r="14" spans="1:3" x14ac:dyDescent="0.25">
      <c r="A14" s="20" t="s">
        <v>33</v>
      </c>
      <c r="B14" s="49" t="s">
        <v>173</v>
      </c>
      <c r="C14" s="51"/>
    </row>
    <row r="15" spans="1:3" x14ac:dyDescent="0.25">
      <c r="A15" s="20" t="s">
        <v>34</v>
      </c>
      <c r="B15" s="51" t="s">
        <v>35</v>
      </c>
      <c r="C15" s="51"/>
    </row>
    <row r="16" spans="1:3" x14ac:dyDescent="0.25">
      <c r="A16" s="20" t="s">
        <v>36</v>
      </c>
      <c r="B16" s="51" t="s">
        <v>35</v>
      </c>
      <c r="C16" s="51"/>
    </row>
    <row r="17" spans="1:3" x14ac:dyDescent="0.25">
      <c r="A17" s="82" t="s">
        <v>37</v>
      </c>
      <c r="B17" s="51" t="s">
        <v>38</v>
      </c>
      <c r="C17" s="51"/>
    </row>
    <row r="18" spans="1:3" x14ac:dyDescent="0.25">
      <c r="A18" s="83"/>
      <c r="B18" s="10" t="s">
        <v>39</v>
      </c>
      <c r="C18" s="10" t="s">
        <v>40</v>
      </c>
    </row>
    <row r="19" spans="1:3" x14ac:dyDescent="0.25">
      <c r="A19" s="83"/>
      <c r="B19" s="6" t="s">
        <v>142</v>
      </c>
      <c r="C19" s="6"/>
    </row>
    <row r="20" spans="1:3" x14ac:dyDescent="0.25">
      <c r="A20" s="83"/>
      <c r="B20" s="6"/>
      <c r="C20" s="6"/>
    </row>
    <row r="21" spans="1:3" x14ac:dyDescent="0.25">
      <c r="A21" s="84"/>
      <c r="B21" s="6"/>
      <c r="C21" s="6"/>
    </row>
    <row r="22" spans="1:3" x14ac:dyDescent="0.25">
      <c r="A22" s="20" t="s">
        <v>41</v>
      </c>
      <c r="B22" s="51"/>
      <c r="C22" s="51"/>
    </row>
    <row r="23" spans="1:3" x14ac:dyDescent="0.25">
      <c r="A23" s="20" t="s">
        <v>42</v>
      </c>
      <c r="B23" s="66"/>
      <c r="C23" s="67"/>
    </row>
    <row r="24" spans="1:3" x14ac:dyDescent="0.25">
      <c r="A24" s="20" t="s">
        <v>43</v>
      </c>
      <c r="B24" s="51"/>
      <c r="C24" s="51"/>
    </row>
    <row r="25" spans="1:3" x14ac:dyDescent="0.25">
      <c r="A25" s="20" t="s">
        <v>44</v>
      </c>
      <c r="B25" s="51"/>
      <c r="C25" s="51"/>
    </row>
    <row r="26" spans="1:3" x14ac:dyDescent="0.25">
      <c r="A26" s="20" t="s">
        <v>46</v>
      </c>
      <c r="B26" s="51"/>
      <c r="C26" s="51"/>
    </row>
    <row r="27" spans="1:3" x14ac:dyDescent="0.25">
      <c r="A27" s="19" t="s">
        <v>47</v>
      </c>
      <c r="B27" s="51"/>
      <c r="C27" s="51"/>
    </row>
    <row r="28" spans="1:3" x14ac:dyDescent="0.25">
      <c r="A28" s="68" t="s">
        <v>48</v>
      </c>
      <c r="B28" s="68"/>
      <c r="C28" s="68"/>
    </row>
    <row r="29" spans="1:3" x14ac:dyDescent="0.25">
      <c r="A29" s="78" t="s">
        <v>49</v>
      </c>
      <c r="B29" s="79"/>
      <c r="C29" s="11"/>
    </row>
    <row r="30" spans="1:3" x14ac:dyDescent="0.25">
      <c r="A30" s="78" t="s">
        <v>50</v>
      </c>
      <c r="B30" s="79"/>
      <c r="C30" s="11"/>
    </row>
    <row r="31" spans="1:3" x14ac:dyDescent="0.25">
      <c r="A31" s="78" t="s">
        <v>51</v>
      </c>
      <c r="B31" s="79"/>
      <c r="C31" s="12"/>
    </row>
    <row r="32" spans="1:3" x14ac:dyDescent="0.25">
      <c r="A32" s="78" t="s">
        <v>52</v>
      </c>
      <c r="B32" s="79"/>
      <c r="C32" s="11"/>
    </row>
    <row r="33" spans="1:3" x14ac:dyDescent="0.25">
      <c r="A33" s="78" t="s">
        <v>53</v>
      </c>
      <c r="B33" s="79"/>
      <c r="C33" s="11"/>
    </row>
    <row r="34" spans="1:3" x14ac:dyDescent="0.25">
      <c r="A34" s="78" t="s">
        <v>54</v>
      </c>
      <c r="B34" s="79"/>
      <c r="C34" s="13"/>
    </row>
    <row r="35" spans="1:3" x14ac:dyDescent="0.25">
      <c r="A35" s="69" t="s">
        <v>55</v>
      </c>
      <c r="B35" s="70"/>
      <c r="C35" s="14"/>
    </row>
    <row r="36" spans="1:3" x14ac:dyDescent="0.25">
      <c r="A36" s="69" t="s">
        <v>56</v>
      </c>
      <c r="B36" s="70"/>
      <c r="C36" s="15"/>
    </row>
    <row r="37" spans="1:3" x14ac:dyDescent="0.25">
      <c r="A37" s="71" t="s">
        <v>57</v>
      </c>
      <c r="B37" s="72"/>
      <c r="C37" s="15"/>
    </row>
    <row r="38" spans="1:3" x14ac:dyDescent="0.25">
      <c r="A38" s="73"/>
      <c r="B38" s="74"/>
      <c r="C38" s="15"/>
    </row>
    <row r="39" spans="1:3" x14ac:dyDescent="0.25">
      <c r="A39" s="75"/>
      <c r="B39" s="76"/>
      <c r="C39" s="15"/>
    </row>
    <row r="40" spans="1:3" x14ac:dyDescent="0.25">
      <c r="A40" s="77" t="s">
        <v>58</v>
      </c>
      <c r="B40" s="77"/>
      <c r="C40" s="77"/>
    </row>
    <row r="41" spans="1:3" x14ac:dyDescent="0.25">
      <c r="A41" s="17" t="s">
        <v>59</v>
      </c>
      <c r="B41" s="18"/>
      <c r="C41" s="15"/>
    </row>
    <row r="42" spans="1:3" x14ac:dyDescent="0.25">
      <c r="A42" s="69" t="s">
        <v>60</v>
      </c>
      <c r="B42" s="70"/>
      <c r="C42" s="15"/>
    </row>
    <row r="43" spans="1:3" x14ac:dyDescent="0.25">
      <c r="A43" s="69" t="s">
        <v>61</v>
      </c>
      <c r="B43" s="70"/>
      <c r="C43" s="15"/>
    </row>
    <row r="44" spans="1:3" x14ac:dyDescent="0.25">
      <c r="A44" s="17" t="s">
        <v>62</v>
      </c>
      <c r="B44" s="18"/>
      <c r="C44" s="15"/>
    </row>
    <row r="45" spans="1:3" x14ac:dyDescent="0.25">
      <c r="A45" s="17" t="s">
        <v>63</v>
      </c>
      <c r="B45" s="18"/>
      <c r="C45" s="15"/>
    </row>
    <row r="46" spans="1:3" x14ac:dyDescent="0.25">
      <c r="A46" s="69" t="s">
        <v>64</v>
      </c>
      <c r="B46" s="70"/>
      <c r="C46" s="15"/>
    </row>
    <row r="47" spans="1:3" x14ac:dyDescent="0.25">
      <c r="A47" s="17" t="s">
        <v>65</v>
      </c>
      <c r="B47" s="16"/>
      <c r="C47" s="15"/>
    </row>
    <row r="48" spans="1:3" x14ac:dyDescent="0.25">
      <c r="A48" s="69" t="s">
        <v>66</v>
      </c>
      <c r="B48" s="70"/>
      <c r="C48" s="15"/>
    </row>
    <row r="49" spans="1:3" x14ac:dyDescent="0.25">
      <c r="A49" s="69" t="s">
        <v>67</v>
      </c>
      <c r="B49" s="70"/>
      <c r="C49" s="15"/>
    </row>
    <row r="50" spans="1:3" x14ac:dyDescent="0.25">
      <c r="A50" s="69" t="s">
        <v>57</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499984740745262"/>
  </sheetPr>
  <dimension ref="A1:I44"/>
  <sheetViews>
    <sheetView tabSelected="1" topLeftCell="A6" zoomScale="115" zoomScaleNormal="115" workbookViewId="0">
      <selection activeCell="B13" sqref="B13:C13"/>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5" t="s">
        <v>68</v>
      </c>
      <c r="B1" s="65"/>
      <c r="C1" s="65"/>
    </row>
    <row r="2" spans="1:9" ht="15" customHeight="1" x14ac:dyDescent="0.25">
      <c r="A2" s="35" t="s">
        <v>29</v>
      </c>
      <c r="B2" s="89" t="str">
        <f>'AUTOS NOTA 321'!B2:C2</f>
        <v>SINIESTRO 124079485  LEGIS APJ32224</v>
      </c>
      <c r="C2" s="90"/>
    </row>
    <row r="3" spans="1:9" x14ac:dyDescent="0.25">
      <c r="A3" s="36" t="s">
        <v>1</v>
      </c>
      <c r="B3" s="93" t="s">
        <v>155</v>
      </c>
      <c r="C3" s="93"/>
    </row>
    <row r="4" spans="1:9" x14ac:dyDescent="0.25">
      <c r="A4" s="36" t="s">
        <v>2</v>
      </c>
      <c r="B4" s="93" t="s">
        <v>156</v>
      </c>
      <c r="C4" s="93"/>
    </row>
    <row r="5" spans="1:9" x14ac:dyDescent="0.25">
      <c r="A5" s="36" t="s">
        <v>3</v>
      </c>
      <c r="B5" s="93" t="s">
        <v>159</v>
      </c>
      <c r="C5" s="93"/>
    </row>
    <row r="6" spans="1:9" ht="15" customHeight="1" x14ac:dyDescent="0.25">
      <c r="A6" s="36" t="s">
        <v>4</v>
      </c>
      <c r="B6" s="93" t="s">
        <v>158</v>
      </c>
      <c r="C6" s="93"/>
    </row>
    <row r="7" spans="1:9" x14ac:dyDescent="0.25">
      <c r="A7" s="36" t="s">
        <v>5</v>
      </c>
      <c r="B7" s="93" t="s">
        <v>175</v>
      </c>
      <c r="C7" s="93"/>
    </row>
    <row r="8" spans="1:9" x14ac:dyDescent="0.25">
      <c r="A8" s="38" t="s">
        <v>117</v>
      </c>
      <c r="B8" s="93" t="s">
        <v>176</v>
      </c>
      <c r="C8" s="93"/>
    </row>
    <row r="9" spans="1:9" ht="30" x14ac:dyDescent="0.25">
      <c r="A9" s="36" t="s">
        <v>69</v>
      </c>
      <c r="B9" s="87">
        <f>SUM(C11,C12,C14,C15,C17)</f>
        <v>5163470129</v>
      </c>
      <c r="C9" s="88"/>
    </row>
    <row r="10" spans="1:9" x14ac:dyDescent="0.25">
      <c r="A10" s="94" t="s">
        <v>70</v>
      </c>
      <c r="B10" s="91" t="s">
        <v>71</v>
      </c>
      <c r="C10" s="92"/>
    </row>
    <row r="11" spans="1:9" x14ac:dyDescent="0.25">
      <c r="A11" s="94"/>
      <c r="B11" s="37" t="s">
        <v>72</v>
      </c>
      <c r="C11" s="32">
        <v>93470129</v>
      </c>
    </row>
    <row r="12" spans="1:9" x14ac:dyDescent="0.25">
      <c r="A12" s="94"/>
      <c r="B12" s="37" t="s">
        <v>73</v>
      </c>
      <c r="C12" s="32">
        <v>0</v>
      </c>
    </row>
    <row r="13" spans="1:9" x14ac:dyDescent="0.25">
      <c r="A13" s="94"/>
      <c r="B13" s="91"/>
      <c r="C13" s="92"/>
    </row>
    <row r="14" spans="1:9" x14ac:dyDescent="0.25">
      <c r="A14" s="94"/>
      <c r="B14" s="37" t="s">
        <v>116</v>
      </c>
      <c r="C14" s="44">
        <v>1690000000</v>
      </c>
    </row>
    <row r="15" spans="1:9" ht="45" x14ac:dyDescent="0.25">
      <c r="A15" s="94"/>
      <c r="B15" s="37" t="s">
        <v>177</v>
      </c>
      <c r="C15" s="44">
        <v>3380000000</v>
      </c>
      <c r="E15" t="s">
        <v>75</v>
      </c>
      <c r="F15" s="22">
        <v>0.7</v>
      </c>
    </row>
    <row r="16" spans="1:9" x14ac:dyDescent="0.25">
      <c r="A16" s="94"/>
      <c r="B16" s="91" t="s">
        <v>76</v>
      </c>
      <c r="C16" s="92"/>
      <c r="E16" t="s">
        <v>77</v>
      </c>
      <c r="F16" s="23">
        <v>0.3</v>
      </c>
      <c r="I16" s="25"/>
    </row>
    <row r="17" spans="1:9" x14ac:dyDescent="0.25">
      <c r="A17" s="94"/>
      <c r="B17" s="37"/>
      <c r="C17" s="40"/>
      <c r="F17" s="26"/>
      <c r="I17" s="25"/>
    </row>
    <row r="18" spans="1:9" ht="23.25" customHeight="1" x14ac:dyDescent="0.25">
      <c r="A18" s="39" t="s">
        <v>78</v>
      </c>
      <c r="B18" s="89" t="s">
        <v>77</v>
      </c>
      <c r="C18" s="90"/>
    </row>
    <row r="19" spans="1:9" ht="60" x14ac:dyDescent="0.25">
      <c r="A19" s="36" t="s">
        <v>80</v>
      </c>
      <c r="B19" s="101" t="s">
        <v>181</v>
      </c>
      <c r="C19" s="102"/>
    </row>
    <row r="20" spans="1:9" ht="15" customHeight="1" x14ac:dyDescent="0.25">
      <c r="A20" s="21" t="s">
        <v>81</v>
      </c>
      <c r="B20" s="98">
        <f>((C22+C23+C25+C26+C30+C28+C32+C34+C29+C33)-C37)*C36*C38</f>
        <v>661009852</v>
      </c>
      <c r="C20" s="98"/>
    </row>
    <row r="21" spans="1:9" x14ac:dyDescent="0.25">
      <c r="A21" s="7" t="s">
        <v>82</v>
      </c>
      <c r="B21" s="103" t="s">
        <v>71</v>
      </c>
      <c r="C21" s="104"/>
    </row>
    <row r="22" spans="1:9" x14ac:dyDescent="0.25">
      <c r="A22" s="85"/>
      <c r="B22" s="37" t="s">
        <v>72</v>
      </c>
      <c r="C22" s="32">
        <v>86809852</v>
      </c>
    </row>
    <row r="23" spans="1:9" x14ac:dyDescent="0.25">
      <c r="A23" s="86"/>
      <c r="B23" s="37" t="s">
        <v>73</v>
      </c>
      <c r="C23" s="32">
        <v>0</v>
      </c>
    </row>
    <row r="24" spans="1:9" x14ac:dyDescent="0.25">
      <c r="A24" s="86"/>
      <c r="B24" s="91" t="s">
        <v>74</v>
      </c>
      <c r="C24" s="92"/>
    </row>
    <row r="25" spans="1:9" x14ac:dyDescent="0.25">
      <c r="A25" s="86"/>
      <c r="B25" s="37" t="s">
        <v>116</v>
      </c>
      <c r="C25" s="32">
        <v>576000000</v>
      </c>
    </row>
    <row r="26" spans="1:9" ht="29.1" customHeight="1" x14ac:dyDescent="0.25">
      <c r="A26" s="86"/>
      <c r="B26" s="37" t="s">
        <v>178</v>
      </c>
      <c r="C26" s="32">
        <v>0</v>
      </c>
    </row>
    <row r="27" spans="1:9" x14ac:dyDescent="0.25">
      <c r="A27" s="86"/>
      <c r="B27" s="91" t="s">
        <v>146</v>
      </c>
      <c r="C27" s="92"/>
    </row>
    <row r="28" spans="1:9" x14ac:dyDescent="0.25">
      <c r="A28" s="86"/>
      <c r="B28" s="37" t="s">
        <v>154</v>
      </c>
      <c r="C28" s="32">
        <v>0</v>
      </c>
    </row>
    <row r="29" spans="1:9" x14ac:dyDescent="0.25">
      <c r="A29" s="86"/>
      <c r="B29" s="37" t="s">
        <v>72</v>
      </c>
      <c r="C29" s="32">
        <v>0</v>
      </c>
    </row>
    <row r="30" spans="1:9" x14ac:dyDescent="0.25">
      <c r="A30" s="86"/>
      <c r="B30" s="37" t="s">
        <v>73</v>
      </c>
      <c r="C30" s="32">
        <v>0</v>
      </c>
    </row>
    <row r="31" spans="1:9" x14ac:dyDescent="0.25">
      <c r="A31" s="86"/>
      <c r="B31" s="91" t="s">
        <v>147</v>
      </c>
      <c r="C31" s="92"/>
    </row>
    <row r="32" spans="1:9" x14ac:dyDescent="0.25">
      <c r="A32" s="86"/>
      <c r="B32" s="37"/>
      <c r="C32" s="32"/>
    </row>
    <row r="33" spans="1:3" x14ac:dyDescent="0.25">
      <c r="A33" s="86"/>
      <c r="B33" s="37" t="s">
        <v>72</v>
      </c>
      <c r="C33" s="32">
        <v>0</v>
      </c>
    </row>
    <row r="34" spans="1:3" x14ac:dyDescent="0.25">
      <c r="A34" s="86"/>
      <c r="B34" s="37" t="s">
        <v>73</v>
      </c>
      <c r="C34" s="32">
        <v>0</v>
      </c>
    </row>
    <row r="35" spans="1:3" x14ac:dyDescent="0.25">
      <c r="A35" s="86"/>
      <c r="B35" s="91" t="s">
        <v>134</v>
      </c>
      <c r="C35" s="92"/>
    </row>
    <row r="36" spans="1:3" x14ac:dyDescent="0.25">
      <c r="A36" s="86"/>
      <c r="B36" s="37" t="s">
        <v>150</v>
      </c>
      <c r="C36" s="33">
        <v>1</v>
      </c>
    </row>
    <row r="37" spans="1:3" x14ac:dyDescent="0.25">
      <c r="A37" s="86"/>
      <c r="B37" s="37" t="s">
        <v>135</v>
      </c>
      <c r="C37" s="34">
        <v>1800000</v>
      </c>
    </row>
    <row r="38" spans="1:3" x14ac:dyDescent="0.25">
      <c r="A38" s="86"/>
      <c r="B38" s="37" t="s">
        <v>153</v>
      </c>
      <c r="C38" s="33">
        <v>1</v>
      </c>
    </row>
    <row r="39" spans="1:3" x14ac:dyDescent="0.25">
      <c r="A39" s="24" t="s">
        <v>83</v>
      </c>
      <c r="B39" s="98">
        <f>IFERROR(B20*(VLOOKUP(B18,E15:F17,2,0)),16666)</f>
        <v>198302955.59999999</v>
      </c>
      <c r="C39" s="98"/>
    </row>
    <row r="40" spans="1:3" ht="93" customHeight="1" x14ac:dyDescent="0.25">
      <c r="A40" s="36" t="s">
        <v>148</v>
      </c>
      <c r="B40" s="99" t="s">
        <v>180</v>
      </c>
      <c r="C40" s="100"/>
    </row>
    <row r="41" spans="1:3" ht="211.5" customHeight="1" x14ac:dyDescent="0.25">
      <c r="A41" s="36" t="s">
        <v>84</v>
      </c>
      <c r="B41" s="96" t="s">
        <v>179</v>
      </c>
      <c r="C41" s="97"/>
    </row>
    <row r="42" spans="1:3" ht="26.1" customHeight="1" x14ac:dyDescent="0.25">
      <c r="A42" s="42" t="s">
        <v>139</v>
      </c>
      <c r="B42" s="42"/>
      <c r="C42" s="42"/>
    </row>
    <row r="43" spans="1:3" x14ac:dyDescent="0.25">
      <c r="A43" s="41" t="s">
        <v>140</v>
      </c>
      <c r="B43" s="95"/>
      <c r="C43" s="95"/>
    </row>
    <row r="44" spans="1:3" ht="41.1" customHeight="1" x14ac:dyDescent="0.25">
      <c r="A44" s="41" t="s">
        <v>138</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5" t="s">
        <v>85</v>
      </c>
      <c r="B1" s="65"/>
      <c r="C1" s="65"/>
    </row>
    <row r="2" spans="1:3" x14ac:dyDescent="0.25">
      <c r="A2" s="20" t="s">
        <v>29</v>
      </c>
      <c r="B2" s="66" t="str">
        <f>'AUTOS NOTA 324'!B2:C2</f>
        <v>SINIESTRO 124079485  LEGIS APJ32224</v>
      </c>
      <c r="C2" s="67"/>
    </row>
    <row r="3" spans="1:3" x14ac:dyDescent="0.25">
      <c r="A3" s="5" t="s">
        <v>1</v>
      </c>
      <c r="B3" s="51" t="str">
        <f>'AUTOS  NOTA 322'!B2:C2</f>
        <v>760013103018-2023-00321-00</v>
      </c>
      <c r="C3" s="51"/>
    </row>
    <row r="4" spans="1:3" x14ac:dyDescent="0.25">
      <c r="A4" s="5" t="s">
        <v>2</v>
      </c>
      <c r="B4" s="51" t="str">
        <f>'AUTOS  NOTA 322'!B3:C3</f>
        <v>JUZGADO DIECIOCHO (18) CIVIL DEL CIRCUITO</v>
      </c>
      <c r="C4" s="51"/>
    </row>
    <row r="5" spans="1:3" x14ac:dyDescent="0.25">
      <c r="A5" s="5" t="s">
        <v>3</v>
      </c>
      <c r="B5" s="51" t="str">
        <f>'AUTOS  NOTA 322'!B4:C4</f>
        <v>JOSE JAMES MURILLO VALDES , JVIO S.A.S. Y ALLIANZ SEGUROS S.A.</v>
      </c>
      <c r="C5" s="51"/>
    </row>
    <row r="6" spans="1:3" ht="15" customHeight="1" x14ac:dyDescent="0.25">
      <c r="A6" s="5" t="s">
        <v>4</v>
      </c>
      <c r="B6" s="51" t="str">
        <f>'AUTOS  NOTA 322'!B5:C5</f>
        <v>ANDREA MARCELA SOLARTE VALDES (Hermana) ; MADELEIN SOLARTE VALDES (Hermana); YESSENIA SOLARTE VALDES (Hermana); ALBA LUCIA SOLARTE GIRALDO (Hermana); LUZ ESTELLA SOLARTE GIRALDO (Hermana); MARISEL SOLARTE GIRALDO (Hermana); SARAY SOLARTE BRAVO (Hermana); LIBARDO PEÑA BRAVO (Hermano); DIANA MARIA PEÑA BRAVO (Hermana); MARIA DELSY PEÑA BRAVO (Hermana); NELLY BRAVO SOLARTE (Madre); DANNA SOFIA SOLARTE LÓPEZ (Hija - Mayor de edad 7/04/2005) ; DYLAN MATTHIW SOLARTE BARBOSA (Hijo menor de edad 06/12/2010)</v>
      </c>
      <c r="C6" s="51"/>
    </row>
    <row r="7" spans="1:3" ht="15" customHeight="1" x14ac:dyDescent="0.25">
      <c r="A7" s="5" t="s">
        <v>5</v>
      </c>
      <c r="B7" s="51" t="str">
        <f>'AUTOS  NOTA 322'!B6:C6</f>
        <v>DEMANDA DIRECTA</v>
      </c>
      <c r="C7" s="51"/>
    </row>
    <row r="8" spans="1:3" ht="15" customHeight="1" x14ac:dyDescent="0.25">
      <c r="A8" s="31" t="s">
        <v>117</v>
      </c>
      <c r="B8" s="51" t="str">
        <f>'AUTOS  NOTA 322'!B7:C8</f>
        <v>JHON ERLIN SOLARTE BRAVO (MUERTO)</v>
      </c>
      <c r="C8" s="51"/>
    </row>
    <row r="9" spans="1:3" ht="18.95" customHeight="1" x14ac:dyDescent="0.25">
      <c r="A9" s="5" t="s">
        <v>118</v>
      </c>
      <c r="B9" s="51"/>
      <c r="C9" s="51"/>
    </row>
    <row r="10" spans="1:3" x14ac:dyDescent="0.25">
      <c r="A10" s="7" t="s">
        <v>82</v>
      </c>
      <c r="B10" s="107">
        <f>'AUTOS NOTA 324'!B20:C20</f>
        <v>661009852</v>
      </c>
      <c r="C10" s="107"/>
    </row>
    <row r="11" spans="1:3" x14ac:dyDescent="0.25">
      <c r="A11" s="7" t="s">
        <v>137</v>
      </c>
      <c r="B11" s="108">
        <f>'AUTOS NOTA 324'!B39:C39</f>
        <v>198302955.59999999</v>
      </c>
      <c r="C11" s="51"/>
    </row>
    <row r="12" spans="1:3" ht="30" x14ac:dyDescent="0.25">
      <c r="A12" s="7" t="s">
        <v>86</v>
      </c>
      <c r="B12" s="105"/>
      <c r="C12" s="106"/>
    </row>
    <row r="13" spans="1:3" ht="45" x14ac:dyDescent="0.25">
      <c r="A13" s="5" t="s">
        <v>87</v>
      </c>
      <c r="B13" s="51"/>
      <c r="C13" s="51"/>
    </row>
    <row r="14" spans="1:3" ht="45" x14ac:dyDescent="0.25">
      <c r="A14" s="5" t="s">
        <v>88</v>
      </c>
      <c r="B14" s="51"/>
      <c r="C14" s="51"/>
    </row>
    <row r="15" spans="1:3" x14ac:dyDescent="0.25">
      <c r="A15" s="5" t="s">
        <v>89</v>
      </c>
      <c r="B15" s="6"/>
      <c r="C15" s="6"/>
    </row>
    <row r="16" spans="1:3" x14ac:dyDescent="0.25">
      <c r="A16" s="7" t="s">
        <v>90</v>
      </c>
      <c r="B16" s="51"/>
      <c r="C16" s="51"/>
    </row>
    <row r="17" spans="1:3" x14ac:dyDescent="0.25">
      <c r="A17" s="6" t="s">
        <v>91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119</v>
      </c>
      <c r="L1" s="30" t="s">
        <v>151</v>
      </c>
      <c r="M1" t="s">
        <v>94</v>
      </c>
      <c r="N1" t="s">
        <v>75</v>
      </c>
      <c r="O1" t="s">
        <v>141</v>
      </c>
    </row>
    <row r="2" spans="1:15" x14ac:dyDescent="0.25">
      <c r="A2" t="s">
        <v>94</v>
      </c>
      <c r="B2" t="s">
        <v>45</v>
      </c>
      <c r="C2" t="s">
        <v>95</v>
      </c>
      <c r="D2" s="2" t="s">
        <v>96</v>
      </c>
      <c r="E2" s="1" t="s">
        <v>97</v>
      </c>
      <c r="F2" s="2" t="s">
        <v>79</v>
      </c>
      <c r="G2" s="4">
        <v>0.7</v>
      </c>
      <c r="H2" t="s">
        <v>14</v>
      </c>
      <c r="I2" t="s">
        <v>98</v>
      </c>
      <c r="K2" t="s">
        <v>120</v>
      </c>
      <c r="L2" s="30" t="s">
        <v>121</v>
      </c>
      <c r="M2" t="s">
        <v>99</v>
      </c>
      <c r="N2" t="s">
        <v>77</v>
      </c>
      <c r="O2" t="s">
        <v>45</v>
      </c>
    </row>
    <row r="3" spans="1:15" x14ac:dyDescent="0.25">
      <c r="A3" t="s">
        <v>99</v>
      </c>
      <c r="C3" t="s">
        <v>100</v>
      </c>
      <c r="D3" s="2" t="s">
        <v>101</v>
      </c>
      <c r="E3" s="1" t="s">
        <v>102</v>
      </c>
      <c r="F3" s="2" t="s">
        <v>77</v>
      </c>
      <c r="G3" s="4">
        <v>0.3</v>
      </c>
      <c r="H3" t="s">
        <v>103</v>
      </c>
      <c r="I3" t="s">
        <v>104</v>
      </c>
      <c r="L3" s="30" t="s">
        <v>122</v>
      </c>
      <c r="M3" t="s">
        <v>105</v>
      </c>
      <c r="N3" t="s">
        <v>79</v>
      </c>
    </row>
    <row r="4" spans="1:15" x14ac:dyDescent="0.25">
      <c r="A4" t="s">
        <v>105</v>
      </c>
      <c r="C4" t="s">
        <v>38</v>
      </c>
      <c r="E4" s="1" t="s">
        <v>106</v>
      </c>
      <c r="H4" t="s">
        <v>107</v>
      </c>
      <c r="I4" t="s">
        <v>18</v>
      </c>
      <c r="L4" t="s">
        <v>123</v>
      </c>
    </row>
    <row r="5" spans="1:15" x14ac:dyDescent="0.25">
      <c r="A5" t="s">
        <v>108</v>
      </c>
      <c r="E5" s="1" t="s">
        <v>109</v>
      </c>
      <c r="H5" t="s">
        <v>110</v>
      </c>
      <c r="I5" t="s">
        <v>111</v>
      </c>
      <c r="L5" s="30" t="s">
        <v>124</v>
      </c>
    </row>
    <row r="6" spans="1:15" x14ac:dyDescent="0.25">
      <c r="E6" s="1" t="s">
        <v>112</v>
      </c>
      <c r="I6" t="s">
        <v>113</v>
      </c>
      <c r="L6" s="30" t="s">
        <v>152</v>
      </c>
    </row>
    <row r="7" spans="1:15" x14ac:dyDescent="0.25">
      <c r="E7" s="1" t="s">
        <v>114</v>
      </c>
      <c r="I7" t="s">
        <v>144</v>
      </c>
      <c r="L7" s="30" t="s">
        <v>125</v>
      </c>
    </row>
    <row r="8" spans="1:15" x14ac:dyDescent="0.25">
      <c r="E8" s="1" t="s">
        <v>115</v>
      </c>
      <c r="L8" s="30" t="s">
        <v>146</v>
      </c>
    </row>
    <row r="9" spans="1:15" x14ac:dyDescent="0.25">
      <c r="L9" s="30" t="s">
        <v>126</v>
      </c>
    </row>
    <row r="10" spans="1:15" x14ac:dyDescent="0.25">
      <c r="L10" s="30" t="s">
        <v>127</v>
      </c>
    </row>
    <row r="11" spans="1:15" x14ac:dyDescent="0.25">
      <c r="L11" s="30" t="s">
        <v>128</v>
      </c>
    </row>
    <row r="12" spans="1:15" x14ac:dyDescent="0.25">
      <c r="L12" s="30" t="s">
        <v>129</v>
      </c>
    </row>
    <row r="13" spans="1:15" x14ac:dyDescent="0.25">
      <c r="L13" s="30"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Usuario</cp:lastModifiedBy>
  <cp:revision/>
  <dcterms:created xsi:type="dcterms:W3CDTF">2020-12-07T14:41:17Z</dcterms:created>
  <dcterms:modified xsi:type="dcterms:W3CDTF">2024-02-28T19:27:31Z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