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775C2BE-3DC6-4C98-BBBE-2F20D806AA6D}" xr6:coauthVersionLast="47" xr6:coauthVersionMax="47" xr10:uidLastSave="{00000000-0000-0000-0000-000000000000}"/>
  <bookViews>
    <workbookView xWindow="-25905" yWindow="3870" windowWidth="19425" windowHeight="10305"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DE CONCILIACIÓN 330 "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1" l="1"/>
  <c r="B10" i="9"/>
  <c r="H20" i="1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20" i="8" l="1"/>
  <c r="B39" i="8" s="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<sst xmlns="http://schemas.openxmlformats.org/spreadsheetml/2006/main" count="275" uniqueCount="199">
  <si>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</si>
  <si>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</si>
  <si>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</si>
  <si>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</si>
  <si>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</si>
  <si>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</si>
  <si>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</si>
  <si>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</si>
  <si>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</si>
  <si>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</si>
  <si>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</si>
  <si>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</si>
  <si>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</si>
  <si>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</si>
  <si>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</si>
  <si>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</si>
  <si>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</si>
  <si>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</si>
  <si>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</si>
  <si>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</si>
  <si>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</si>
  <si>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</si>
  <si>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</si>
  <si>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</si>
  <si>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</si>
  <si>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</si>
  <si>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</si>
  <si>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</si>
  <si>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</si>
  <si>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</si>
  <si>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</si>
  <si>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</si>
  <si>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</si>
  <si>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</si>
  <si>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</si>
  <si>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</si>
  <si>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</si>
  <si>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</si>
  <si>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</si>
  <si>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</si>
  <si>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</si>
  <si>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</si>
  <si>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</si>
  <si>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</si>
  <si>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</si>
  <si>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</si>
  <si>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</si>
  <si>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</si>
  <si>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</si>
  <si>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</si>
  <si>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</si>
  <si>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</si>
  <si>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</si>
  <si>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</si>
  <si>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</si>
  <si>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</si>
  <si>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</si>
  <si>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</si>
  <si>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</si>
  <si>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</si>
  <si>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</si>
  <si>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</si>
  <si>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</si>
  <si>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</si>
  <si>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</si>
  <si>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</si>
  <si>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</si>
  <si>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</si>
  <si>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</si>
  <si>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</si>
  <si>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</si>
  <si>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</si>
  <si>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</si>
  <si>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</si>
  <si>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</si>
  <si>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</si>
  <si>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</si>
  <si>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</si>
  <si>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</si>
  <si>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</si>
  <si>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</si>
  <si>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</si>
  <si>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</si>
  <si>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</si>
  <si>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</si>
  <si>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</si>
  <si>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</si>
  <si>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</si>
  <si>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</si>
  <si>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</si>
  <si>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</si>
  <si>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</si>
  <si>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</si>
  <si>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</si>
  <si>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</si>
  <si>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</si>
  <si>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</si>
  <si>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</si>
  <si>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</si>
  <si>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</si>
  <si>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</si>
  <si>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</si>
  <si>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</si>
  <si>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</si>
  <si>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</si>
  <si>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</si>
  <si>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</si>
  <si>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</si>
  <si>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</si>
  <si>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</si>
  <si>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</si>
  <si>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</si>
  <si>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</si>
  <si>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</si>
  <si>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</si>
  <si>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</si>
  <si>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</si>
  <si>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</si>
  <si>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</si>
  <si>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</si>
  <si>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</si>
  <si>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</si>
  <si>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</si>
  <si>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</si>
  <si>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</si>
  <si>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</si>
  <si>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</si>
  <si>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</si>
  <si>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</si>
  <si>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</si>
  <si>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</si>
  <si>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</si>
  <si>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</si>
  <si>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</si>
  <si>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</si>
  <si>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</si>
  <si>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</si>
  <si>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</si>
  <si>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</si>
  <si>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</si>
  <si>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</si>
  <si>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</si>
  <si>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</si>
  <si>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</si>
  <si>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</si>
  <si>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</si>
  <si>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</si>
  <si>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</si>
  <si>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</si>
  <si>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</si>
  <si>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</si>
  <si>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</si>
  <si>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</si>
  <si>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</si>
  <si>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</si>
  <si>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</si>
  <si>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</si>
  <si>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r>
      <t>110013103008-</t>
    </r>
    <r>
      <rPr>
        <b/>
        <u/>
        <sz val="11"/>
        <color theme="1"/>
        <rFont val="Calibri"/>
        <family val="2"/>
        <scheme val="minor"/>
      </rPr>
      <t>2024-00060</t>
    </r>
    <r>
      <rPr>
        <sz val="11"/>
        <color theme="1"/>
        <rFont val="Calibri"/>
        <family val="2"/>
        <scheme val="minor"/>
      </rPr>
      <t>-00</t>
    </r>
  </si>
  <si>
    <t>JUZGADO 08 CIVIL DEL CIRCUITO DE BOGOTÁ</t>
  </si>
  <si>
    <t>JOSE JAMES MURILLO VALDES - JVIO S.A.S. - ALLIANZ SEGUROS S.A.</t>
  </si>
  <si>
    <t>LILIANA FLOR URBANO (COMPAÑERA PERMANENTE - 27/10/1985)  en nombre propio y en representación de JOHAN MANUEL NARANJO FLOR (HIJO DE CRIANZA DEL CAUSANTE - NO REGISTRA FECHA DE NACIMIENTO)</t>
  </si>
  <si>
    <t>JHON ERLIN SOLARTE BRAVO (Q.E.P.D.) - LILIANA FLOR URBAN</t>
  </si>
  <si>
    <t>6.343.007 - 1.113.341.700</t>
  </si>
  <si>
    <t>LA CUMBRE (VALLE DEL CAUCA)</t>
  </si>
  <si>
    <t>DESCONOCIDO</t>
  </si>
  <si>
    <t>UNION MARITAL DE HECHO</t>
  </si>
  <si>
    <t>29/10/1979 - 27/10/1985</t>
  </si>
  <si>
    <t>43 AÑOS - 37 AÑOS</t>
  </si>
  <si>
    <t>27/02/2023 - JHON ERLIN SOLARTE BRAVO (Q.E.P.D.)</t>
  </si>
  <si>
    <r>
      <rPr>
        <b/>
        <sz val="11"/>
        <color theme="1"/>
        <rFont val="Calibri"/>
        <family val="2"/>
        <scheme val="minor"/>
      </rPr>
      <t xml:space="preserve">1. </t>
    </r>
    <r>
      <rPr>
        <sz val="11"/>
        <color theme="1"/>
        <rFont val="Calibri"/>
        <family val="2"/>
        <scheme val="minor"/>
      </rPr>
      <t xml:space="preserve">El día 23 de febrero de 2023 en la Calle 15 con Carrera 19 del municipio de Yumbo (Valle del Cauca), se produjo un accidente de tránsito entre el vehículo de placas UPT263 (Asegurado), el cual era conducifo por el señor JOSE JAMES MURILLO VALDES y la motocicleta de placas OWD15D, conducida por el señor JHON ERLIN SOLARTE BRAVO (Q.E.P.D.) y en donde se transportaba como pasajera la señora LILIANA FLOR URBANO. Como consecuencia del accidente ambos ocupantes de la motocicleta resultan gravemente lesionados y posteriormente (27 de febrero de 2023) fallece el señor JHON ERLIN SOLARTE BRAVO (Q.E.P.D.). 
</t>
    </r>
    <r>
      <rPr>
        <b/>
        <sz val="11"/>
        <color theme="1"/>
        <rFont val="Calibri"/>
        <family val="2"/>
        <scheme val="minor"/>
      </rPr>
      <t xml:space="preserve">
2. </t>
    </r>
    <r>
      <rPr>
        <sz val="11"/>
        <color theme="1"/>
        <rFont val="Calibri"/>
        <family val="2"/>
        <scheme val="minor"/>
      </rPr>
      <t xml:space="preserve">En razón del deceso del señor JHON ERLIN SOLARTE BRAVO (Q.E.P.D.) y las lesiones padecidas por la señora LILIANA FLOR URBANO, los demandantes estiman que sus perjuicios ascienden a la suma de $ 579.914.241.
</t>
    </r>
    <r>
      <rPr>
        <b/>
        <sz val="11"/>
        <color theme="1"/>
        <rFont val="Calibri"/>
        <family val="2"/>
        <scheme val="minor"/>
      </rPr>
      <t>3.</t>
    </r>
    <r>
      <rPr>
        <sz val="11"/>
        <color theme="1"/>
        <rFont val="Calibri"/>
        <family val="2"/>
        <scheme val="minor"/>
      </rPr>
      <t xml:space="preserve"> En el IPAT se codifica como hipótesis de accidente la causal 143 “Poner en marcha un vehículo sin precauciones - Cuando se arranca sin respetar la prelación de los vehículos que se encuentran en marcha", atribuida al conductor del vehículo asegurado.</t>
    </r>
  </si>
  <si>
    <t>JVIO S.A.S.</t>
  </si>
  <si>
    <t>901.286.334-0</t>
  </si>
  <si>
    <t>UPT263</t>
  </si>
  <si>
    <t xml:space="preserve">PROCESO JUDICIAL ACTIVO EN CALI </t>
  </si>
  <si>
    <t xml:space="preserve"> Demanda corresponde al radicado 760013103018-2023-0 0321-00 y cursa ante el Juzgado 18 Civil del Circuito de Cali</t>
  </si>
  <si>
    <t xml:space="preserve">INTERVINIENTE </t>
  </si>
  <si>
    <t>JHON ERLIN SOLARTE BRAVO (FALLECIDO)</t>
  </si>
  <si>
    <t>DEMANDANTES</t>
  </si>
  <si>
    <t>ANDREA MARCELA SOLARTE VALDES (Hermana) ; MADELEIN SOLARTE VALDES (Hermana); YESSENIA SOLARTE VALDES (Hermana); ALBA LUCIA SOLARTE GIRALDO (Hermana); LUZ ESTELLA SOLARTE GIRALDO (Hermana); MARISEL SOLARTE GIRALDO (Hermana); SARAY SOLARTE BRAVO (Hermana); LIBARDO PEÑA BRAVO (Hermano); DIANA MARIA PEÑA BRAVO (Hermana); MARIA DELSY PEÑA BRAVO (Hermana); NELLY BRAVO SOLARTE (Madre); DANNA SOFIA SOLARTE LÓPEZ (Hija - Mayor de edad 7/04/2005) ; DYLAN MATTHIW SOLARTE BARBOSA (Hijo menor de edad 06/12/2010)</t>
  </si>
  <si>
    <t xml:space="preserve">ABOGADO </t>
  </si>
  <si>
    <t>MAURICIO LONDOÑO</t>
  </si>
  <si>
    <t>Duración: Desde las 00:00 horas del 17/11/2022 hasta las 24:00 horas del 16/11/2023</t>
  </si>
  <si>
    <t>1.	Inexistencia de responsabilidad como consecuencia del hecho exclusivo de la víctima
2.	Reducción de la indemnización como consecuencia de la incidencia de la conducta de la víctima en la producción del daño.
3.	Falta de legitimación en la causa por activa por parte del extremo actor.
4.	Improcedencia del reconocimiento de lucro cesante
5.	Improcedencia del reconocimiento del daño moral 
6.	Improcedencia de reconocimiento del daño a la vida en relación. 
7.	Inexistencia de obligación indemnizatoria, por cuanto no se ha realizado el riesgo asegurado en la póliza de auto pesado no. 023178962 / 35. 
8.	Riesgos expresamente excluidos en la póliza de auto pesado no. 023178962 / 35.
9.	Carácter meramente indemnizatorio que revisten los contratos de seguros.
10.	En cualquier caso, de ninguna forma se podrá exceder el límite del valor asegurado.
11.	En cualquier caso, se deberá tener en cuenta el deducible pactado.
12.	Genérica o innominada</t>
  </si>
  <si>
    <t>SINIESTRO   124079485 LEGIS APJ32467</t>
  </si>
  <si>
    <t xml:space="preserve">OK </t>
  </si>
  <si>
    <t>DE ACUERDO CON LAS EXCEPCIONES PROPUESTAS</t>
  </si>
  <si>
    <t>La contingencia se califica como EVENTUAL, como quiera que dependerá del debate probatorio acreditar que el accidente de tránsito acaeció como consecuencia del actuar imprudente de la víctima.  
La Póliza de Auto Colectivo Pesados No. 023178962/35, cuyo asegurado es JVIO S.A.S., presta cobertura material y temporal, de conformidad con los hechos y pretensiones expuestas en el líbelo de la demanda. Frente a la cobertura temporal, debe señalarse que la ocurrencia del accidente de tránsito (23 de febrero de 2023) se encuentra dentro de la delimitación temporal de la Póliza en mención comprendida desde el 17 de noviembre de 2022 hasta el 16 de noviembre de 2023, bajo la modalidad de ocurrencia. Aunado a ello, presta cobertura material en tanto ampara la responsabilidad civil extracontractual, pretensión que se le endilga al extremo pasivo.
Por otro lado, frente a la responsabilidad del asegurado dependerá del debate probatorio determinar la causa y el responsable de la ocurrencia del accidente de tránsito. En primera medida, debe mencionarse que si bien el Informe Policial del Accidente de Tránsito sólo atribuye responsabilidad al vehículo asegurado con la hipótesis No. 143 "poner en marcha vehículo son precauciones". Con la contestación se aporta dictamen pericial de reconstrucción de accidente de tránsito, en donde indica que el señor Jhon Erlin Solarte fue el responsable de su ocurrencia, pues fue este el que perdió el control de la motocicleta y cayó sobre el costado derecho del vehículo asegurado, causando así el accidente. Por todo lo dicho, sólo hasta que se surta el debate probatorio será posible determinar con certeza la causa y el responsable del accidente en mención. Lo anterior, sin perjuicio del carácter contingente del proceso.</t>
  </si>
  <si>
    <t>Como liquidación objetiva de pretensiones se llegó a la suma de $225,017,615. Lo anterior, con base en los siguientes argumentos fácticos y jurídicos:
1.Lucro cesante: Se reconocerá $116,817,615 a título de lucro cesante a favor de la señora Liliana Flor Urbano, en calidad de compañera permanente a título de lucro cesante consolidado y futuro, en aplicación a la fórmula establecida por las altas Cortes.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para la fecha de fallecimiento del señor Solarte, como quiera que el extremo actor no acreditó con la presentación de la demanda el valor de los ingresos del señor Jhon Erlin Solarte. Por tanto, en aplicación a la fórmula establecida por la Corte Suprema de Justicia y en atención los criterios antes expuestos, el lucro cesante para este caso equivale a $116,817,615.
2.Daño Moral: Se tomó como daño moral la suma de $60.000.000 para la señora Liliana Flor Urbano, en calidad de  compañera permanente del señor Jhon Erlin Solarte.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$60,000,000. 
3. Daño a la vida en relación: Se tomó como daño a la vida en relación la suma de $50,000,000 la señora Liliana Flor Urbano. Todo esto, teniendo en cuenta que el señor Jhon Erlin Solarte falleció como consecuencia del accidente de tránsito del 23 de febrero de 2023.  Sobre el particular, la Corte Suprema de Justicia determinó en sentencia del 12 de noviembre de 2019 (M.P. Aroldo Wilson Quiroz) que este tipo de hechos afecta las dinámicas familiares. Así mismo, debe considerarse que recientemente los Despachos Judiciales también han reconocido la indemnización por este tipo de perjuicio para la familia directa del afectado. En consecuencia, para el reconocimiento del daño a la vida en relación se aplicó el criterio de proporcionalidad expuesto por la Corte Suprema de Justicia (Sentencia del 12/11/2019, Rad.: 73001-31-03-002-2009-00114-01).   
5. Deducible: Teniendo en cuenta que el valor de las pretensiones objetivadas es equivalente a $226,817,615 y que el deducible en la Póliza corresponde a $1,800,000, la liquidación objetivada de los perjuicios equivale a $225,017,615</t>
  </si>
  <si>
    <t>si</t>
  </si>
  <si>
    <t>SINIESTRO   124079485 LEGIS APJ32467 apl. 194156</t>
  </si>
  <si>
    <t xml:space="preserve">CONCEPTO DE CONCILIACIÓN 330 </t>
  </si>
  <si>
    <t xml:space="preserve">SUMA SOLICITADA </t>
  </si>
  <si>
    <t>COMENTARIOS ABOGADO EXTERNO</t>
  </si>
  <si>
    <t>AUTORIZACIÓN COMPAÑÍA SUMA</t>
  </si>
  <si>
    <t xml:space="preserve">AUTORIZACIÓN COMPAÑÍA COMENTARIOS </t>
  </si>
  <si>
    <t>124079485 - Apl. 194156</t>
  </si>
  <si>
    <t>AUTO FIJA FECHA AUD.
Dra. se cargó auto fija fecha audiencia para el 05 diciembre del 2024 a las 10:00 am.
- Se necesita representante legal; El doctor Carlos Prieto tiene disponibilidad para atender la diligencia.
- Se sugiere no conciliar, debido a la contingencia eventual del proceso.</t>
  </si>
  <si>
    <t>o</t>
  </si>
  <si>
    <t>Buen dia,  
- Se autoriza como representante legal a el doctor Carlos Prieto.
- Se sugiere no conciliar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</si>
</sst>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
      <b/>
      <sz val="20"/>
      <color theme="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8" borderId="1" xfId="0" applyFill="1" applyBorder="1" applyAlignment="1">
      <alignment wrapText="1"/>
    </xf>
    <xf numFmtId="0" fontId="2" fillId="0" borderId="2" xfId="0" applyFon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1"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0" fontId="4" fillId="2" borderId="6" xfId="0" applyFont="1" applyFill="1" applyBorder="1" applyAlignment="1">
      <alignment horizont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0" fontId="0" fillId="5" borderId="1" xfId="0" applyFill="1" applyBorder="1" applyAlignment="1">
      <alignment horizontal="justify" vertical="top"/>
    </xf>
    <xf numFmtId="0" fontId="10" fillId="2" borderId="4"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6"/>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59" t="s">
        <v>0</v>
      </c>
      <c r="B1" s="59"/>
      <c r="C1" s="59"/>
    </row>
    <row r="2" spans="1:3" ht="14.5" customHeight="1" x14ac:dyDescent="0.35">
      <c r="A2" s="5" t="s">
        <v>1</v>
      </c>
      <c r="B2" s="62" t="s">
        <v>157</v>
      </c>
      <c r="C2" s="63"/>
    </row>
    <row r="3" spans="1:3" ht="14.5" customHeight="1" x14ac:dyDescent="0.35">
      <c r="A3" s="5" t="s">
        <v>2</v>
      </c>
      <c r="B3" s="64" t="s">
        <v>158</v>
      </c>
      <c r="C3" s="65"/>
    </row>
    <row r="4" spans="1:3" ht="14.5" customHeight="1" x14ac:dyDescent="0.35">
      <c r="A4" s="5" t="s">
        <v>3</v>
      </c>
      <c r="B4" s="64" t="s">
        <v>159</v>
      </c>
      <c r="C4" s="65"/>
    </row>
    <row r="5" spans="1:3" ht="14.5" customHeight="1" x14ac:dyDescent="0.35">
      <c r="A5" s="5" t="s">
        <v>4</v>
      </c>
      <c r="B5" s="64" t="s">
        <v>160</v>
      </c>
      <c r="C5" s="65"/>
    </row>
    <row r="6" spans="1:3" ht="14.5" customHeight="1" x14ac:dyDescent="0.35">
      <c r="A6" s="5" t="s">
        <v>5</v>
      </c>
      <c r="B6" s="55" t="s">
        <v>122</v>
      </c>
      <c r="C6" s="55"/>
    </row>
    <row r="7" spans="1:3" ht="14.5" customHeight="1" x14ac:dyDescent="0.35">
      <c r="A7" s="44" t="s">
        <v>6</v>
      </c>
      <c r="B7" s="60" t="s">
        <v>124</v>
      </c>
      <c r="C7" s="61"/>
    </row>
    <row r="8" spans="1:3" ht="44.5" customHeight="1" x14ac:dyDescent="0.35">
      <c r="A8" s="43" t="s">
        <v>138</v>
      </c>
      <c r="B8" s="67" t="s">
        <v>161</v>
      </c>
      <c r="C8" s="67"/>
    </row>
    <row r="9" spans="1:3" ht="14.5" customHeight="1" x14ac:dyDescent="0.35">
      <c r="A9" s="27" t="s">
        <v>132</v>
      </c>
      <c r="B9" s="55" t="s">
        <v>162</v>
      </c>
      <c r="C9" s="55"/>
    </row>
    <row r="10" spans="1:3" ht="14.5" customHeight="1" x14ac:dyDescent="0.35">
      <c r="A10" s="27" t="s">
        <v>7</v>
      </c>
      <c r="B10" s="52" t="s">
        <v>163</v>
      </c>
      <c r="C10" s="52"/>
    </row>
    <row r="11" spans="1:3" ht="14.5" customHeight="1" x14ac:dyDescent="0.35">
      <c r="A11" s="28" t="s">
        <v>8</v>
      </c>
      <c r="B11" s="52">
        <v>3173256468</v>
      </c>
      <c r="C11" s="52"/>
    </row>
    <row r="12" spans="1:3" ht="14.5" customHeight="1" x14ac:dyDescent="0.35">
      <c r="A12" s="5" t="s">
        <v>9</v>
      </c>
      <c r="B12" s="53" t="s">
        <v>164</v>
      </c>
      <c r="C12" s="54"/>
    </row>
    <row r="13" spans="1:3" ht="14.5" customHeight="1" x14ac:dyDescent="0.35">
      <c r="A13" s="5" t="s">
        <v>10</v>
      </c>
      <c r="B13" s="55" t="s">
        <v>165</v>
      </c>
      <c r="C13" s="55"/>
    </row>
    <row r="14" spans="1:3" ht="14.5" customHeight="1" x14ac:dyDescent="0.35">
      <c r="A14" s="5" t="s">
        <v>11</v>
      </c>
      <c r="B14" s="56" t="s">
        <v>166</v>
      </c>
      <c r="C14" s="55"/>
    </row>
    <row r="15" spans="1:3" ht="14.5" customHeight="1" x14ac:dyDescent="0.35">
      <c r="A15" s="5" t="s">
        <v>145</v>
      </c>
      <c r="B15" s="55" t="s">
        <v>167</v>
      </c>
      <c r="C15" s="55"/>
    </row>
    <row r="16" spans="1:3" ht="14.5" customHeight="1" x14ac:dyDescent="0.35">
      <c r="A16" s="5" t="s">
        <v>12</v>
      </c>
      <c r="B16" s="55" t="s">
        <v>168</v>
      </c>
      <c r="C16" s="55"/>
    </row>
    <row r="17" spans="1:3" ht="14.5" customHeight="1" x14ac:dyDescent="0.35">
      <c r="A17" s="5" t="s">
        <v>13</v>
      </c>
      <c r="B17" s="52" t="s">
        <v>164</v>
      </c>
      <c r="C17" s="52"/>
    </row>
    <row r="18" spans="1:3" ht="14.5" customHeight="1" x14ac:dyDescent="0.35">
      <c r="A18" s="5" t="s">
        <v>15</v>
      </c>
      <c r="B18" s="52" t="s">
        <v>164</v>
      </c>
      <c r="C18" s="52"/>
    </row>
    <row r="19" spans="1:3" ht="14.5" customHeight="1" x14ac:dyDescent="0.35">
      <c r="A19" s="5" t="s">
        <v>16</v>
      </c>
      <c r="B19" s="52" t="s">
        <v>164</v>
      </c>
      <c r="C19" s="52"/>
    </row>
    <row r="20" spans="1:3" ht="14.5" customHeight="1" x14ac:dyDescent="0.35">
      <c r="A20" s="5" t="s">
        <v>133</v>
      </c>
      <c r="B20" s="55">
        <v>2</v>
      </c>
      <c r="C20" s="55"/>
    </row>
    <row r="21" spans="1:3" ht="14.5" customHeight="1" x14ac:dyDescent="0.35">
      <c r="A21" s="5" t="s">
        <v>17</v>
      </c>
      <c r="B21" s="52" t="s">
        <v>18</v>
      </c>
      <c r="C21" s="52"/>
    </row>
    <row r="22" spans="1:3" ht="14.5" customHeight="1" x14ac:dyDescent="0.35">
      <c r="A22" s="43" t="s">
        <v>19</v>
      </c>
      <c r="B22" s="50">
        <v>44980</v>
      </c>
      <c r="C22" s="51"/>
    </row>
    <row r="23" spans="1:3" ht="14.5" customHeight="1" x14ac:dyDescent="0.35">
      <c r="A23" s="27" t="s">
        <v>20</v>
      </c>
      <c r="B23" s="49" t="s">
        <v>164</v>
      </c>
      <c r="C23" s="47"/>
    </row>
    <row r="24" spans="1:3" ht="14.5" customHeight="1" x14ac:dyDescent="0.35">
      <c r="A24" s="27" t="s">
        <v>21</v>
      </c>
      <c r="B24" s="49" t="s">
        <v>164</v>
      </c>
      <c r="C24" s="47"/>
    </row>
    <row r="25" spans="1:3" x14ac:dyDescent="0.35">
      <c r="A25" s="66" t="s">
        <v>147</v>
      </c>
      <c r="B25" s="47" t="s">
        <v>169</v>
      </c>
      <c r="C25" s="48"/>
    </row>
    <row r="26" spans="1:3" x14ac:dyDescent="0.35">
      <c r="A26" s="66"/>
      <c r="B26" s="48"/>
      <c r="C26" s="48"/>
    </row>
    <row r="27" spans="1:3" ht="100.5" customHeight="1" x14ac:dyDescent="0.35">
      <c r="A27" s="66"/>
      <c r="B27" s="48"/>
      <c r="C27" s="48"/>
    </row>
    <row r="28" spans="1:3" x14ac:dyDescent="0.35">
      <c r="A28" s="27" t="s">
        <v>23</v>
      </c>
      <c r="B28" s="48" t="s">
        <v>170</v>
      </c>
      <c r="C28" s="48"/>
    </row>
    <row r="29" spans="1:3" x14ac:dyDescent="0.35">
      <c r="A29" s="27" t="s">
        <v>24</v>
      </c>
      <c r="B29" s="48" t="s">
        <v>171</v>
      </c>
      <c r="C29" s="48"/>
    </row>
    <row r="30" spans="1:3" x14ac:dyDescent="0.35">
      <c r="A30" s="27" t="s">
        <v>25</v>
      </c>
      <c r="B30" s="48" t="s">
        <v>172</v>
      </c>
      <c r="C30" s="48"/>
    </row>
    <row r="31" spans="1:3" x14ac:dyDescent="0.35">
      <c r="A31" s="27" t="s">
        <v>134</v>
      </c>
      <c r="B31" s="55">
        <v>23178962</v>
      </c>
      <c r="C31" s="55"/>
    </row>
    <row r="32" spans="1:3" x14ac:dyDescent="0.35">
      <c r="A32" s="27" t="s">
        <v>26</v>
      </c>
      <c r="B32" s="57">
        <v>45454</v>
      </c>
      <c r="C32" s="58"/>
    </row>
    <row r="33" spans="1:3" x14ac:dyDescent="0.35">
      <c r="A33" s="5" t="s">
        <v>27</v>
      </c>
      <c r="B33" s="56">
        <v>45444</v>
      </c>
      <c r="C33" s="56"/>
    </row>
    <row r="34" spans="1:3" ht="43.5" x14ac:dyDescent="0.35">
      <c r="A34" s="5" t="s">
        <v>135</v>
      </c>
      <c r="B34" s="56">
        <v>45476</v>
      </c>
      <c r="C34" s="5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6"/>
  <sheetViews>
    <sheetView zoomScale="85" zoomScaleNormal="85" workbookViewId="0">
      <selection activeCell="B2" sqref="B2:C2"/>
    </sheetView>
  </sheetViews>
  <sheetFormatPr baseColWidth="10" defaultColWidth="0" defaultRowHeight="14.5" x14ac:dyDescent="0.35"/>
  <cols>
    <col min="1" max="1" width="49.81640625" customWidth="1"/>
    <col min="2" max="2" width="53.54296875" customWidth="1"/>
    <col min="3" max="3" width="90.1796875" customWidth="1"/>
    <col min="4" max="16384" width="11.453125" hidden="1"/>
  </cols>
  <sheetData>
    <row r="1" spans="1:3" ht="18.5" x14ac:dyDescent="0.35">
      <c r="A1" s="69" t="s">
        <v>28</v>
      </c>
      <c r="B1" s="69"/>
      <c r="C1" s="69"/>
    </row>
    <row r="2" spans="1:3" ht="15.75" customHeight="1" x14ac:dyDescent="0.35">
      <c r="A2" s="20" t="s">
        <v>29</v>
      </c>
      <c r="B2" s="70" t="s">
        <v>183</v>
      </c>
      <c r="C2" s="71"/>
    </row>
    <row r="3" spans="1:3" s="2" customFormat="1" x14ac:dyDescent="0.35">
      <c r="A3" s="5" t="s">
        <v>1</v>
      </c>
      <c r="B3" s="55" t="str">
        <f>'AUTOS  NOTA 322'!B2:C2</f>
        <v>110013103008-2024-00060-00</v>
      </c>
      <c r="C3" s="55"/>
    </row>
    <row r="4" spans="1:3" s="2" customFormat="1" x14ac:dyDescent="0.35">
      <c r="A4" s="5" t="s">
        <v>2</v>
      </c>
      <c r="B4" s="55" t="str">
        <f>'AUTOS  NOTA 322'!B3:C3</f>
        <v>JUZGADO 08 CIVIL DEL CIRCUITO DE BOGOTÁ</v>
      </c>
      <c r="C4" s="55"/>
    </row>
    <row r="5" spans="1:3" s="2" customFormat="1" x14ac:dyDescent="0.35">
      <c r="A5" s="5" t="s">
        <v>3</v>
      </c>
      <c r="B5" s="55" t="str">
        <f>'AUTOS  NOTA 322'!B4:C4</f>
        <v>JOSE JAMES MURILLO VALDES - JVIO S.A.S. - ALLIANZ SEGUROS S.A.</v>
      </c>
      <c r="C5" s="55"/>
    </row>
    <row r="6" spans="1:3" s="2" customFormat="1" x14ac:dyDescent="0.35">
      <c r="A6" s="5" t="s">
        <v>4</v>
      </c>
      <c r="B6" s="55" t="str">
        <f>'AUTOS  NOTA 322'!B5:C5</f>
        <v>LILIANA FLOR URBANO (COMPAÑERA PERMANENTE - 27/10/1985)  en nombre propio y en representación de JOHAN MANUEL NARANJO FLOR (HIJO DE CRIANZA DEL CAUSANTE - NO REGISTRA FECHA DE NACIMIENTO)</v>
      </c>
      <c r="C6" s="55"/>
    </row>
    <row r="7" spans="1:3" s="2" customFormat="1" x14ac:dyDescent="0.35">
      <c r="A7" s="5" t="s">
        <v>5</v>
      </c>
      <c r="B7" s="55" t="str">
        <f>'AUTOS  NOTA 322'!B6:C6</f>
        <v>DEMANDA DIRECTA</v>
      </c>
      <c r="C7" s="55"/>
    </row>
    <row r="8" spans="1:3" s="2" customFormat="1" x14ac:dyDescent="0.35">
      <c r="A8" s="30" t="s">
        <v>119</v>
      </c>
      <c r="B8" s="55" t="str">
        <f>'AUTOS  NOTA 322'!B7:C8</f>
        <v>JHON ERLIN SOLARTE BRAVO (Q.E.P.D.) - LILIANA FLOR URBAN</v>
      </c>
      <c r="C8" s="55"/>
    </row>
    <row r="9" spans="1:3" x14ac:dyDescent="0.35">
      <c r="A9" s="20" t="s">
        <v>30</v>
      </c>
      <c r="B9" s="55">
        <v>23178962</v>
      </c>
      <c r="C9" s="55"/>
    </row>
    <row r="10" spans="1:3" x14ac:dyDescent="0.35">
      <c r="A10" s="20" t="s">
        <v>22</v>
      </c>
      <c r="B10" s="55" t="s">
        <v>124</v>
      </c>
      <c r="C10" s="55"/>
    </row>
    <row r="11" spans="1:3" x14ac:dyDescent="0.35">
      <c r="A11" s="20" t="s">
        <v>31</v>
      </c>
      <c r="B11" s="84">
        <v>4000000000</v>
      </c>
      <c r="C11" s="85"/>
    </row>
    <row r="12" spans="1:3" x14ac:dyDescent="0.35">
      <c r="A12" s="20" t="s">
        <v>137</v>
      </c>
      <c r="B12" s="84">
        <v>18000000</v>
      </c>
      <c r="C12" s="85"/>
    </row>
    <row r="13" spans="1:3" x14ac:dyDescent="0.35">
      <c r="A13" s="20" t="s">
        <v>32</v>
      </c>
      <c r="B13" s="64" t="s">
        <v>94</v>
      </c>
      <c r="C13" s="65"/>
    </row>
    <row r="14" spans="1:3" x14ac:dyDescent="0.35">
      <c r="A14" s="20" t="s">
        <v>33</v>
      </c>
      <c r="B14" s="52" t="s">
        <v>181</v>
      </c>
      <c r="C14" s="55"/>
    </row>
    <row r="15" spans="1:3" x14ac:dyDescent="0.35">
      <c r="A15" s="20" t="s">
        <v>34</v>
      </c>
      <c r="B15" s="55"/>
      <c r="C15" s="55"/>
    </row>
    <row r="16" spans="1:3" x14ac:dyDescent="0.35">
      <c r="A16" s="20" t="s">
        <v>36</v>
      </c>
      <c r="B16" s="55"/>
      <c r="C16" s="55"/>
    </row>
    <row r="17" spans="1:3" x14ac:dyDescent="0.35">
      <c r="A17" s="86" t="s">
        <v>37</v>
      </c>
      <c r="B17" s="55"/>
      <c r="C17" s="55"/>
    </row>
    <row r="18" spans="1:3" x14ac:dyDescent="0.35">
      <c r="A18" s="87"/>
      <c r="B18" s="10" t="s">
        <v>39</v>
      </c>
      <c r="C18" s="10" t="s">
        <v>40</v>
      </c>
    </row>
    <row r="19" spans="1:3" x14ac:dyDescent="0.35">
      <c r="A19" s="87"/>
      <c r="B19" s="6" t="s">
        <v>144</v>
      </c>
      <c r="C19" s="6"/>
    </row>
    <row r="20" spans="1:3" x14ac:dyDescent="0.35">
      <c r="A20" s="87"/>
      <c r="B20" s="6"/>
      <c r="C20" s="6"/>
    </row>
    <row r="21" spans="1:3" x14ac:dyDescent="0.35">
      <c r="A21" s="88"/>
      <c r="B21" s="6"/>
      <c r="C21" s="6"/>
    </row>
    <row r="22" spans="1:3" x14ac:dyDescent="0.35">
      <c r="A22" s="20" t="s">
        <v>41</v>
      </c>
      <c r="B22" s="55"/>
      <c r="C22" s="55"/>
    </row>
    <row r="23" spans="1:3" x14ac:dyDescent="0.35">
      <c r="A23" s="20" t="s">
        <v>42</v>
      </c>
      <c r="B23" s="70"/>
      <c r="C23" s="71"/>
    </row>
    <row r="24" spans="1:3" x14ac:dyDescent="0.35">
      <c r="A24" s="20" t="s">
        <v>43</v>
      </c>
      <c r="B24" s="55" t="s">
        <v>102</v>
      </c>
      <c r="C24" s="55"/>
    </row>
    <row r="25" spans="1:3" x14ac:dyDescent="0.35">
      <c r="A25" s="20" t="s">
        <v>44</v>
      </c>
      <c r="B25" s="55" t="s">
        <v>35</v>
      </c>
      <c r="C25" s="55"/>
    </row>
    <row r="26" spans="1:3" x14ac:dyDescent="0.35">
      <c r="A26" s="20" t="s">
        <v>46</v>
      </c>
      <c r="B26" s="55"/>
      <c r="C26" s="55"/>
    </row>
    <row r="27" spans="1:3" x14ac:dyDescent="0.35">
      <c r="A27" s="19" t="s">
        <v>47</v>
      </c>
      <c r="B27" s="55"/>
      <c r="C27" s="55"/>
    </row>
    <row r="28" spans="1:3" x14ac:dyDescent="0.35">
      <c r="A28" s="72" t="s">
        <v>48</v>
      </c>
      <c r="B28" s="72"/>
      <c r="C28" s="72"/>
    </row>
    <row r="29" spans="1:3" x14ac:dyDescent="0.35">
      <c r="A29" s="82" t="s">
        <v>49</v>
      </c>
      <c r="B29" s="83"/>
      <c r="C29" s="11"/>
    </row>
    <row r="30" spans="1:3" x14ac:dyDescent="0.35">
      <c r="A30" s="82" t="s">
        <v>50</v>
      </c>
      <c r="B30" s="83"/>
      <c r="C30" s="11"/>
    </row>
    <row r="31" spans="1:3" x14ac:dyDescent="0.35">
      <c r="A31" s="82" t="s">
        <v>51</v>
      </c>
      <c r="B31" s="83"/>
      <c r="C31" s="12"/>
    </row>
    <row r="32" spans="1:3" x14ac:dyDescent="0.35">
      <c r="A32" s="82" t="s">
        <v>52</v>
      </c>
      <c r="B32" s="83"/>
      <c r="C32" s="11"/>
    </row>
    <row r="33" spans="1:3" x14ac:dyDescent="0.35">
      <c r="A33" s="82" t="s">
        <v>53</v>
      </c>
      <c r="B33" s="83"/>
      <c r="C33" s="11"/>
    </row>
    <row r="34" spans="1:3" x14ac:dyDescent="0.35">
      <c r="A34" s="82" t="s">
        <v>54</v>
      </c>
      <c r="B34" s="83"/>
      <c r="C34" s="13"/>
    </row>
    <row r="35" spans="1:3" x14ac:dyDescent="0.35">
      <c r="A35" s="73" t="s">
        <v>55</v>
      </c>
      <c r="B35" s="74"/>
      <c r="C35" s="14"/>
    </row>
    <row r="36" spans="1:3" x14ac:dyDescent="0.35">
      <c r="A36" s="73" t="s">
        <v>56</v>
      </c>
      <c r="B36" s="74"/>
      <c r="C36" s="15"/>
    </row>
    <row r="37" spans="1:3" x14ac:dyDescent="0.35">
      <c r="A37" s="75" t="s">
        <v>57</v>
      </c>
      <c r="B37" s="76"/>
      <c r="C37" s="15"/>
    </row>
    <row r="38" spans="1:3" x14ac:dyDescent="0.35">
      <c r="A38" s="77"/>
      <c r="B38" s="78"/>
      <c r="C38" s="15"/>
    </row>
    <row r="39" spans="1:3" x14ac:dyDescent="0.35">
      <c r="A39" s="79"/>
      <c r="B39" s="80"/>
      <c r="C39" s="15"/>
    </row>
    <row r="40" spans="1:3" x14ac:dyDescent="0.35">
      <c r="A40" s="81" t="s">
        <v>58</v>
      </c>
      <c r="B40" s="81"/>
      <c r="C40" s="81"/>
    </row>
    <row r="41" spans="1:3" x14ac:dyDescent="0.35">
      <c r="A41" s="17" t="s">
        <v>59</v>
      </c>
      <c r="B41" s="18"/>
      <c r="C41" s="15"/>
    </row>
    <row r="42" spans="1:3" x14ac:dyDescent="0.35">
      <c r="A42" s="73" t="s">
        <v>60</v>
      </c>
      <c r="B42" s="74"/>
      <c r="C42" s="15"/>
    </row>
    <row r="43" spans="1:3" x14ac:dyDescent="0.35">
      <c r="A43" s="73" t="s">
        <v>61</v>
      </c>
      <c r="B43" s="74"/>
      <c r="C43" s="15"/>
    </row>
    <row r="44" spans="1:3" x14ac:dyDescent="0.35">
      <c r="A44" s="17" t="s">
        <v>62</v>
      </c>
      <c r="B44" s="18"/>
      <c r="C44" s="15"/>
    </row>
    <row r="45" spans="1:3" x14ac:dyDescent="0.35">
      <c r="A45" s="17" t="s">
        <v>63</v>
      </c>
      <c r="B45" s="18"/>
      <c r="C45" s="15"/>
    </row>
    <row r="46" spans="1:3" x14ac:dyDescent="0.35">
      <c r="A46" s="73" t="s">
        <v>64</v>
      </c>
      <c r="B46" s="74"/>
      <c r="C46" s="15"/>
    </row>
    <row r="47" spans="1:3" x14ac:dyDescent="0.35">
      <c r="A47" s="17" t="s">
        <v>65</v>
      </c>
      <c r="B47" s="16"/>
      <c r="C47" s="15"/>
    </row>
    <row r="48" spans="1:3" x14ac:dyDescent="0.35">
      <c r="A48" s="73" t="s">
        <v>66</v>
      </c>
      <c r="B48" s="74"/>
      <c r="C48" s="15"/>
    </row>
    <row r="49" spans="1:3" x14ac:dyDescent="0.35">
      <c r="A49" s="73" t="s">
        <v>67</v>
      </c>
      <c r="B49" s="74"/>
      <c r="C49" s="15"/>
    </row>
    <row r="50" spans="1:3" x14ac:dyDescent="0.35">
      <c r="A50" s="73" t="s">
        <v>57</v>
      </c>
      <c r="B50" s="74"/>
      <c r="C50" s="15"/>
    </row>
    <row r="52" spans="1:3" x14ac:dyDescent="0.35">
      <c r="A52" s="68" t="s">
        <v>173</v>
      </c>
      <c r="B52" s="68"/>
    </row>
    <row r="53" spans="1:3" ht="29" x14ac:dyDescent="0.35">
      <c r="A53" s="45" t="s">
        <v>173</v>
      </c>
      <c r="B53" s="45" t="s">
        <v>174</v>
      </c>
    </row>
    <row r="54" spans="1:3" x14ac:dyDescent="0.35">
      <c r="A54" s="45" t="s">
        <v>175</v>
      </c>
      <c r="B54" s="45" t="s">
        <v>176</v>
      </c>
    </row>
    <row r="55" spans="1:3" ht="56.5" customHeight="1" x14ac:dyDescent="0.35">
      <c r="A55" s="45" t="s">
        <v>177</v>
      </c>
      <c r="B55" s="45" t="s">
        <v>178</v>
      </c>
    </row>
    <row r="56" spans="1:3" x14ac:dyDescent="0.35">
      <c r="A56" s="45" t="s">
        <v>179</v>
      </c>
      <c r="B56" s="45" t="s">
        <v>180</v>
      </c>
    </row>
  </sheetData>
  <mergeCells count="42">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A28:C28"/>
    <mergeCell ref="A49:B49"/>
    <mergeCell ref="A37:B39"/>
    <mergeCell ref="A40:C40"/>
    <mergeCell ref="A42:B42"/>
    <mergeCell ref="A43:B43"/>
    <mergeCell ref="A31:B31"/>
    <mergeCell ref="A32:B32"/>
    <mergeCell ref="A33:B33"/>
    <mergeCell ref="A36:B36"/>
    <mergeCell ref="A52:B52"/>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32" zoomScale="110" zoomScaleNormal="110" workbookViewId="0">
      <selection activeCell="B40" sqref="B40:C40"/>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9" t="s">
        <v>68</v>
      </c>
      <c r="B1" s="69"/>
      <c r="C1" s="69"/>
    </row>
    <row r="2" spans="1:9" ht="15" customHeight="1" x14ac:dyDescent="0.35">
      <c r="A2" s="34" t="s">
        <v>29</v>
      </c>
      <c r="B2" s="93" t="str">
        <f>'AUTOS NOTA 321'!B2:C2</f>
        <v>SINIESTRO   124079485 LEGIS APJ32467</v>
      </c>
      <c r="C2" s="94"/>
    </row>
    <row r="3" spans="1:9" x14ac:dyDescent="0.35">
      <c r="A3" s="35" t="s">
        <v>1</v>
      </c>
      <c r="B3" s="97" t="str">
        <f>'AUTOS  NOTA 322'!B2:C2</f>
        <v>110013103008-2024-00060-00</v>
      </c>
      <c r="C3" s="97"/>
    </row>
    <row r="4" spans="1:9" x14ac:dyDescent="0.35">
      <c r="A4" s="35" t="s">
        <v>2</v>
      </c>
      <c r="B4" s="97" t="str">
        <f>'AUTOS  NOTA 322'!B3:C3</f>
        <v>JUZGADO 08 CIVIL DEL CIRCUITO DE BOGOTÁ</v>
      </c>
      <c r="C4" s="97"/>
    </row>
    <row r="5" spans="1:9" x14ac:dyDescent="0.35">
      <c r="A5" s="35" t="s">
        <v>3</v>
      </c>
      <c r="B5" s="97" t="str">
        <f>'AUTOS  NOTA 322'!B4:C4</f>
        <v>JOSE JAMES MURILLO VALDES - JVIO S.A.S. - ALLIANZ SEGUROS S.A.</v>
      </c>
      <c r="C5" s="97"/>
    </row>
    <row r="6" spans="1:9" ht="15" customHeight="1" x14ac:dyDescent="0.35">
      <c r="A6" s="35" t="s">
        <v>4</v>
      </c>
      <c r="B6" s="97" t="str">
        <f>'AUTOS  NOTA 322'!B5:C5</f>
        <v>LILIANA FLOR URBANO (COMPAÑERA PERMANENTE - 27/10/1985)  en nombre propio y en representación de JOHAN MANUEL NARANJO FLOR (HIJO DE CRIANZA DEL CAUSANTE - NO REGISTRA FECHA DE NACIMIENTO)</v>
      </c>
      <c r="C6" s="97"/>
    </row>
    <row r="7" spans="1:9" x14ac:dyDescent="0.35">
      <c r="A7" s="35" t="s">
        <v>5</v>
      </c>
      <c r="B7" s="97" t="str">
        <f>'AUTOS  NOTA 322'!B6:C6</f>
        <v>DEMANDA DIRECTA</v>
      </c>
      <c r="C7" s="97"/>
    </row>
    <row r="8" spans="1:9" x14ac:dyDescent="0.35">
      <c r="A8" s="37" t="s">
        <v>119</v>
      </c>
      <c r="B8" s="97" t="str">
        <f>'AUTOS  NOTA 322'!B7:C8</f>
        <v>JHON ERLIN SOLARTE BRAVO (Q.E.P.D.) - LILIANA FLOR URBAN</v>
      </c>
      <c r="C8" s="97"/>
    </row>
    <row r="9" spans="1:9" ht="29" x14ac:dyDescent="0.35">
      <c r="A9" s="35" t="s">
        <v>69</v>
      </c>
      <c r="B9" s="91">
        <f>SUM(C11,C12,C14,C15,C17)</f>
        <v>579914241</v>
      </c>
      <c r="C9" s="92"/>
    </row>
    <row r="10" spans="1:9" x14ac:dyDescent="0.35">
      <c r="A10" s="98" t="s">
        <v>70</v>
      </c>
      <c r="B10" s="95" t="s">
        <v>71</v>
      </c>
      <c r="C10" s="96"/>
    </row>
    <row r="11" spans="1:9" x14ac:dyDescent="0.35">
      <c r="A11" s="98"/>
      <c r="B11" s="36" t="s">
        <v>72</v>
      </c>
      <c r="C11" s="31">
        <v>231914241</v>
      </c>
    </row>
    <row r="12" spans="1:9" x14ac:dyDescent="0.35">
      <c r="A12" s="98"/>
      <c r="B12" s="36" t="s">
        <v>73</v>
      </c>
      <c r="C12" s="31"/>
    </row>
    <row r="13" spans="1:9" x14ac:dyDescent="0.35">
      <c r="A13" s="98"/>
      <c r="B13" s="95"/>
      <c r="C13" s="96"/>
    </row>
    <row r="14" spans="1:9" x14ac:dyDescent="0.35">
      <c r="A14" s="98"/>
      <c r="B14" s="36" t="s">
        <v>116</v>
      </c>
      <c r="C14" s="39">
        <v>116000000</v>
      </c>
    </row>
    <row r="15" spans="1:9" x14ac:dyDescent="0.35">
      <c r="A15" s="98"/>
      <c r="B15" s="36" t="s">
        <v>117</v>
      </c>
      <c r="C15" s="39">
        <v>232000000</v>
      </c>
      <c r="E15" t="s">
        <v>75</v>
      </c>
      <c r="F15" s="22">
        <v>0.7</v>
      </c>
    </row>
    <row r="16" spans="1:9" x14ac:dyDescent="0.35">
      <c r="A16" s="98"/>
      <c r="B16" s="95" t="s">
        <v>76</v>
      </c>
      <c r="C16" s="96"/>
      <c r="E16" t="s">
        <v>77</v>
      </c>
      <c r="F16" s="23">
        <v>0.3</v>
      </c>
      <c r="I16" s="25"/>
    </row>
    <row r="17" spans="1:9" x14ac:dyDescent="0.35">
      <c r="A17" s="98"/>
      <c r="B17" s="36"/>
      <c r="C17" s="40"/>
      <c r="F17" s="26"/>
      <c r="I17" s="25"/>
    </row>
    <row r="18" spans="1:9" ht="23.25" customHeight="1" x14ac:dyDescent="0.35">
      <c r="A18" s="38" t="s">
        <v>78</v>
      </c>
      <c r="B18" s="93" t="s">
        <v>77</v>
      </c>
      <c r="C18" s="94"/>
    </row>
    <row r="19" spans="1:9" ht="58" x14ac:dyDescent="0.35">
      <c r="A19" s="35" t="s">
        <v>80</v>
      </c>
      <c r="B19" s="105" t="s">
        <v>186</v>
      </c>
      <c r="C19" s="106"/>
    </row>
    <row r="20" spans="1:9" ht="15" customHeight="1" x14ac:dyDescent="0.35">
      <c r="A20" s="21" t="s">
        <v>81</v>
      </c>
      <c r="B20" s="102">
        <f>((C22+C23+C25+C26+C30+C28+C32+C34+C29+C33)-C37)*C36*C38</f>
        <v>225017615</v>
      </c>
      <c r="C20" s="102"/>
    </row>
    <row r="21" spans="1:9" x14ac:dyDescent="0.35">
      <c r="A21" s="7" t="s">
        <v>82</v>
      </c>
      <c r="B21" s="107" t="s">
        <v>71</v>
      </c>
      <c r="C21" s="108"/>
    </row>
    <row r="22" spans="1:9" x14ac:dyDescent="0.35">
      <c r="A22" s="89"/>
      <c r="B22" s="36" t="s">
        <v>72</v>
      </c>
      <c r="C22" s="31">
        <v>116817615</v>
      </c>
    </row>
    <row r="23" spans="1:9" x14ac:dyDescent="0.35">
      <c r="A23" s="90"/>
      <c r="B23" s="36" t="s">
        <v>73</v>
      </c>
      <c r="C23" s="31">
        <v>0</v>
      </c>
    </row>
    <row r="24" spans="1:9" x14ac:dyDescent="0.35">
      <c r="A24" s="90"/>
      <c r="B24" s="95" t="s">
        <v>74</v>
      </c>
      <c r="C24" s="96"/>
    </row>
    <row r="25" spans="1:9" x14ac:dyDescent="0.35">
      <c r="A25" s="90"/>
      <c r="B25" s="36" t="s">
        <v>116</v>
      </c>
      <c r="C25" s="31">
        <v>60000000</v>
      </c>
    </row>
    <row r="26" spans="1:9" ht="29.25" customHeight="1" x14ac:dyDescent="0.35">
      <c r="A26" s="90"/>
      <c r="B26" s="36" t="s">
        <v>118</v>
      </c>
      <c r="C26" s="31">
        <v>50000000</v>
      </c>
    </row>
    <row r="27" spans="1:9" x14ac:dyDescent="0.35">
      <c r="A27" s="90"/>
      <c r="B27" s="95" t="s">
        <v>148</v>
      </c>
      <c r="C27" s="96"/>
    </row>
    <row r="28" spans="1:9" x14ac:dyDescent="0.35">
      <c r="A28" s="90"/>
      <c r="B28" s="36" t="s">
        <v>156</v>
      </c>
      <c r="C28" s="31">
        <v>0</v>
      </c>
    </row>
    <row r="29" spans="1:9" x14ac:dyDescent="0.35">
      <c r="A29" s="90"/>
      <c r="B29" s="36" t="s">
        <v>72</v>
      </c>
      <c r="C29" s="31">
        <v>0</v>
      </c>
    </row>
    <row r="30" spans="1:9" x14ac:dyDescent="0.35">
      <c r="A30" s="90"/>
      <c r="B30" s="36" t="s">
        <v>73</v>
      </c>
      <c r="C30" s="31">
        <v>0</v>
      </c>
    </row>
    <row r="31" spans="1:9" x14ac:dyDescent="0.35">
      <c r="A31" s="90"/>
      <c r="B31" s="95" t="s">
        <v>149</v>
      </c>
      <c r="C31" s="96"/>
    </row>
    <row r="32" spans="1:9" x14ac:dyDescent="0.35">
      <c r="A32" s="90"/>
      <c r="B32" s="36"/>
      <c r="C32" s="31"/>
    </row>
    <row r="33" spans="1:3" x14ac:dyDescent="0.35">
      <c r="A33" s="90"/>
      <c r="B33" s="36" t="s">
        <v>72</v>
      </c>
      <c r="C33" s="31">
        <v>0</v>
      </c>
    </row>
    <row r="34" spans="1:3" x14ac:dyDescent="0.35">
      <c r="A34" s="90"/>
      <c r="B34" s="36" t="s">
        <v>73</v>
      </c>
      <c r="C34" s="31">
        <v>0</v>
      </c>
    </row>
    <row r="35" spans="1:3" x14ac:dyDescent="0.35">
      <c r="A35" s="90"/>
      <c r="B35" s="95" t="s">
        <v>136</v>
      </c>
      <c r="C35" s="96"/>
    </row>
    <row r="36" spans="1:3" x14ac:dyDescent="0.35">
      <c r="A36" s="90"/>
      <c r="B36" s="36" t="s">
        <v>152</v>
      </c>
      <c r="C36" s="32">
        <v>1</v>
      </c>
    </row>
    <row r="37" spans="1:3" x14ac:dyDescent="0.35">
      <c r="A37" s="90"/>
      <c r="B37" s="36" t="s">
        <v>137</v>
      </c>
      <c r="C37" s="33">
        <v>1800000</v>
      </c>
    </row>
    <row r="38" spans="1:3" x14ac:dyDescent="0.35">
      <c r="A38" s="90"/>
      <c r="B38" s="36" t="s">
        <v>155</v>
      </c>
      <c r="C38" s="32">
        <v>1</v>
      </c>
    </row>
    <row r="39" spans="1:3" x14ac:dyDescent="0.35">
      <c r="A39" s="24" t="s">
        <v>83</v>
      </c>
      <c r="B39" s="102">
        <f>IFERROR(B20*(VLOOKUP(B18,E15:F17,2,0)),16666)</f>
        <v>67505284.5</v>
      </c>
      <c r="C39" s="102"/>
    </row>
    <row r="40" spans="1:3" ht="93" customHeight="1" x14ac:dyDescent="0.35">
      <c r="A40" s="35" t="s">
        <v>150</v>
      </c>
      <c r="B40" s="103" t="s">
        <v>187</v>
      </c>
      <c r="C40" s="104"/>
    </row>
    <row r="41" spans="1:3" ht="211.5" customHeight="1" x14ac:dyDescent="0.35">
      <c r="A41" s="35" t="s">
        <v>84</v>
      </c>
      <c r="B41" s="100" t="s">
        <v>182</v>
      </c>
      <c r="C41" s="101"/>
    </row>
    <row r="42" spans="1:3" ht="26.25" customHeight="1" x14ac:dyDescent="0.35">
      <c r="A42" s="42" t="s">
        <v>141</v>
      </c>
      <c r="B42" s="42"/>
      <c r="C42" s="42"/>
    </row>
    <row r="43" spans="1:3" x14ac:dyDescent="0.35">
      <c r="A43" s="41" t="s">
        <v>142</v>
      </c>
      <c r="B43" s="99" t="s">
        <v>184</v>
      </c>
      <c r="C43" s="99"/>
    </row>
    <row r="44" spans="1:3" ht="41.25" customHeight="1" x14ac:dyDescent="0.35">
      <c r="A44" s="41" t="s">
        <v>140</v>
      </c>
      <c r="B44" s="99" t="s">
        <v>185</v>
      </c>
      <c r="C44" s="9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1" sqref="B11:C11"/>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9" t="s">
        <v>85</v>
      </c>
      <c r="B1" s="69"/>
      <c r="C1" s="69"/>
    </row>
    <row r="2" spans="1:3" x14ac:dyDescent="0.35">
      <c r="A2" s="20" t="s">
        <v>29</v>
      </c>
      <c r="B2" s="70" t="s">
        <v>189</v>
      </c>
      <c r="C2" s="71"/>
    </row>
    <row r="3" spans="1:3" x14ac:dyDescent="0.35">
      <c r="A3" s="5" t="s">
        <v>1</v>
      </c>
      <c r="B3" s="55" t="str">
        <f>'AUTOS  NOTA 322'!B2:C2</f>
        <v>110013103008-2024-00060-00</v>
      </c>
      <c r="C3" s="55"/>
    </row>
    <row r="4" spans="1:3" x14ac:dyDescent="0.35">
      <c r="A4" s="5" t="s">
        <v>2</v>
      </c>
      <c r="B4" s="55" t="str">
        <f>'AUTOS  NOTA 322'!B3:C3</f>
        <v>JUZGADO 08 CIVIL DEL CIRCUITO DE BOGOTÁ</v>
      </c>
      <c r="C4" s="55"/>
    </row>
    <row r="5" spans="1:3" x14ac:dyDescent="0.35">
      <c r="A5" s="5" t="s">
        <v>3</v>
      </c>
      <c r="B5" s="55" t="str">
        <f>'AUTOS  NOTA 322'!B4:C4</f>
        <v>JOSE JAMES MURILLO VALDES - JVIO S.A.S. - ALLIANZ SEGUROS S.A.</v>
      </c>
      <c r="C5" s="55"/>
    </row>
    <row r="6" spans="1:3" ht="15" customHeight="1" x14ac:dyDescent="0.35">
      <c r="A6" s="5" t="s">
        <v>4</v>
      </c>
      <c r="B6" s="55" t="str">
        <f>'AUTOS  NOTA 322'!B5:C5</f>
        <v>LILIANA FLOR URBANO (COMPAÑERA PERMANENTE - 27/10/1985)  en nombre propio y en representación de JOHAN MANUEL NARANJO FLOR (HIJO DE CRIANZA DEL CAUSANTE - NO REGISTRA FECHA DE NACIMIENTO)</v>
      </c>
      <c r="C6" s="55"/>
    </row>
    <row r="7" spans="1:3" ht="15" customHeight="1" x14ac:dyDescent="0.35">
      <c r="A7" s="5" t="s">
        <v>5</v>
      </c>
      <c r="B7" s="55" t="str">
        <f>'AUTOS  NOTA 322'!B6:C6</f>
        <v>DEMANDA DIRECTA</v>
      </c>
      <c r="C7" s="55"/>
    </row>
    <row r="8" spans="1:3" ht="15" customHeight="1" x14ac:dyDescent="0.35">
      <c r="A8" s="30" t="s">
        <v>119</v>
      </c>
      <c r="B8" s="55" t="str">
        <f>'AUTOS  NOTA 322'!B7:C8</f>
        <v>JHON ERLIN SOLARTE BRAVO (Q.E.P.D.) - LILIANA FLOR URBAN</v>
      </c>
      <c r="C8" s="55"/>
    </row>
    <row r="9" spans="1:3" ht="19" customHeight="1" x14ac:dyDescent="0.35">
      <c r="A9" s="5" t="s">
        <v>120</v>
      </c>
      <c r="B9" s="55" t="s">
        <v>77</v>
      </c>
      <c r="C9" s="55"/>
    </row>
    <row r="10" spans="1:3" x14ac:dyDescent="0.35">
      <c r="A10" s="7" t="s">
        <v>82</v>
      </c>
      <c r="B10" s="111">
        <f>'AUTOS NOTA 324'!B20:C20</f>
        <v>225017615</v>
      </c>
      <c r="C10" s="111"/>
    </row>
    <row r="11" spans="1:3" x14ac:dyDescent="0.35">
      <c r="A11" s="7" t="s">
        <v>139</v>
      </c>
      <c r="B11" s="112">
        <f>'AUTOS NOTA 324'!B39:C39</f>
        <v>67505284.5</v>
      </c>
      <c r="C11" s="55"/>
    </row>
    <row r="12" spans="1:3" ht="110.5" customHeight="1" x14ac:dyDescent="0.35">
      <c r="A12" s="7" t="s">
        <v>86</v>
      </c>
      <c r="B12" s="109" t="s">
        <v>186</v>
      </c>
      <c r="C12" s="110"/>
    </row>
    <row r="13" spans="1:3" ht="43.5" x14ac:dyDescent="0.35">
      <c r="A13" s="5" t="s">
        <v>87</v>
      </c>
      <c r="B13" s="55" t="s">
        <v>35</v>
      </c>
      <c r="C13" s="55"/>
    </row>
    <row r="14" spans="1:3" ht="43.5" x14ac:dyDescent="0.35">
      <c r="A14" s="5" t="s">
        <v>88</v>
      </c>
      <c r="B14" s="55" t="s">
        <v>188</v>
      </c>
      <c r="C14" s="55"/>
    </row>
    <row r="15" spans="1:3" x14ac:dyDescent="0.35">
      <c r="A15" s="5" t="s">
        <v>89</v>
      </c>
      <c r="B15" s="6" t="s">
        <v>35</v>
      </c>
      <c r="C15" s="6"/>
    </row>
    <row r="16" spans="1:3" x14ac:dyDescent="0.35">
      <c r="A16" s="7" t="s">
        <v>90</v>
      </c>
      <c r="B16" s="55"/>
      <c r="C16" s="55"/>
    </row>
    <row r="17" spans="1:3" x14ac:dyDescent="0.35">
      <c r="A17" s="6" t="s">
        <v>91</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A57AE-1E9E-4083-95B8-13B5619B88D4}">
  <dimension ref="A1:H24"/>
  <sheetViews>
    <sheetView tabSelected="1" workbookViewId="0">
      <selection activeCell="B2" sqref="B2:C2"/>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6" t="s">
        <v>190</v>
      </c>
      <c r="B1" s="116"/>
      <c r="C1" s="116"/>
    </row>
    <row r="2" spans="1:3" x14ac:dyDescent="0.35">
      <c r="A2" s="46" t="s">
        <v>29</v>
      </c>
      <c r="B2" s="70" t="s">
        <v>195</v>
      </c>
      <c r="C2" s="71"/>
    </row>
    <row r="3" spans="1:3" x14ac:dyDescent="0.35">
      <c r="A3" s="5" t="s">
        <v>1</v>
      </c>
      <c r="B3" s="62" t="s">
        <v>157</v>
      </c>
      <c r="C3" s="63"/>
    </row>
    <row r="4" spans="1:3" x14ac:dyDescent="0.35">
      <c r="A4" s="5" t="s">
        <v>2</v>
      </c>
      <c r="B4" s="64" t="s">
        <v>158</v>
      </c>
      <c r="C4" s="65"/>
    </row>
    <row r="5" spans="1:3" ht="15" customHeight="1" x14ac:dyDescent="0.35">
      <c r="A5" s="5" t="s">
        <v>3</v>
      </c>
      <c r="B5" s="64" t="s">
        <v>159</v>
      </c>
      <c r="C5" s="65"/>
    </row>
    <row r="6" spans="1:3" ht="15" customHeight="1" x14ac:dyDescent="0.35">
      <c r="A6" s="5" t="s">
        <v>4</v>
      </c>
      <c r="B6" s="64" t="s">
        <v>160</v>
      </c>
      <c r="C6" s="65"/>
    </row>
    <row r="7" spans="1:3" x14ac:dyDescent="0.35">
      <c r="A7" s="5" t="s">
        <v>5</v>
      </c>
      <c r="B7" s="55" t="s">
        <v>122</v>
      </c>
      <c r="C7" s="55"/>
    </row>
    <row r="8" spans="1:3" x14ac:dyDescent="0.35">
      <c r="A8" s="5" t="s">
        <v>120</v>
      </c>
      <c r="B8" s="55" t="s">
        <v>77</v>
      </c>
      <c r="C8" s="55"/>
    </row>
    <row r="9" spans="1:3" x14ac:dyDescent="0.35">
      <c r="A9" s="7" t="s">
        <v>82</v>
      </c>
      <c r="B9" s="111">
        <f>'AUTOS NOTA 324'!B20:C20</f>
        <v>225017615</v>
      </c>
      <c r="C9" s="111"/>
    </row>
    <row r="10" spans="1:3" x14ac:dyDescent="0.35">
      <c r="A10" s="5" t="s">
        <v>191</v>
      </c>
      <c r="B10" s="113">
        <v>0</v>
      </c>
      <c r="C10" s="114"/>
    </row>
    <row r="11" spans="1:3" ht="39.75" customHeight="1" x14ac:dyDescent="0.35">
      <c r="A11" s="5" t="s">
        <v>192</v>
      </c>
      <c r="B11" s="52" t="s">
        <v>196</v>
      </c>
      <c r="C11" s="55"/>
    </row>
    <row r="12" spans="1:3" x14ac:dyDescent="0.35">
      <c r="A12" s="5" t="s">
        <v>193</v>
      </c>
      <c r="B12" s="115" t="s">
        <v>197</v>
      </c>
      <c r="C12" s="115"/>
    </row>
    <row r="13" spans="1:3" ht="92" customHeight="1" x14ac:dyDescent="0.35">
      <c r="A13" s="5" t="s">
        <v>194</v>
      </c>
      <c r="B13" s="52" t="s">
        <v>198</v>
      </c>
      <c r="C13" s="55"/>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2D1D89-4F36-421E-AA5D-A85722D9024F}">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35">
      <c r="A2" t="s">
        <v>94</v>
      </c>
      <c r="B2" t="s">
        <v>45</v>
      </c>
      <c r="C2" t="s">
        <v>95</v>
      </c>
      <c r="D2" s="2" t="s">
        <v>96</v>
      </c>
      <c r="E2" s="1" t="s">
        <v>97</v>
      </c>
      <c r="F2" s="2" t="s">
        <v>79</v>
      </c>
      <c r="G2" s="4">
        <v>0.7</v>
      </c>
      <c r="H2" t="s">
        <v>14</v>
      </c>
      <c r="I2" t="s">
        <v>98</v>
      </c>
      <c r="K2" t="s">
        <v>122</v>
      </c>
      <c r="L2" s="29" t="s">
        <v>123</v>
      </c>
      <c r="M2" t="s">
        <v>99</v>
      </c>
      <c r="N2" t="s">
        <v>77</v>
      </c>
      <c r="O2" t="s">
        <v>45</v>
      </c>
    </row>
    <row r="3" spans="1:15" x14ac:dyDescent="0.35">
      <c r="A3" t="s">
        <v>99</v>
      </c>
      <c r="C3" t="s">
        <v>100</v>
      </c>
      <c r="D3" s="2" t="s">
        <v>101</v>
      </c>
      <c r="E3" s="1" t="s">
        <v>102</v>
      </c>
      <c r="F3" s="2" t="s">
        <v>77</v>
      </c>
      <c r="G3" s="4">
        <v>0.3</v>
      </c>
      <c r="H3" t="s">
        <v>103</v>
      </c>
      <c r="I3" t="s">
        <v>104</v>
      </c>
      <c r="L3" s="29"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29" t="s">
        <v>126</v>
      </c>
    </row>
    <row r="6" spans="1:15" x14ac:dyDescent="0.35">
      <c r="E6" s="1" t="s">
        <v>112</v>
      </c>
      <c r="I6" t="s">
        <v>113</v>
      </c>
      <c r="L6" s="29" t="s">
        <v>154</v>
      </c>
    </row>
    <row r="7" spans="1:15" x14ac:dyDescent="0.35">
      <c r="E7" s="1" t="s">
        <v>114</v>
      </c>
      <c r="I7" t="s">
        <v>146</v>
      </c>
      <c r="L7" s="29" t="s">
        <v>127</v>
      </c>
    </row>
    <row r="8" spans="1:15" x14ac:dyDescent="0.35">
      <c r="E8" s="1" t="s">
        <v>115</v>
      </c>
      <c r="L8" s="29" t="s">
        <v>148</v>
      </c>
    </row>
    <row r="9" spans="1:15" x14ac:dyDescent="0.35">
      <c r="L9" s="29" t="s">
        <v>128</v>
      </c>
    </row>
    <row r="10" spans="1:15" x14ac:dyDescent="0.35">
      <c r="L10" s="29" t="s">
        <v>129</v>
      </c>
    </row>
    <row r="11" spans="1:15" x14ac:dyDescent="0.35">
      <c r="L11" s="29" t="s">
        <v>130</v>
      </c>
    </row>
    <row r="12" spans="1:15" x14ac:dyDescent="0.35">
      <c r="L12" s="29" t="s">
        <v>131</v>
      </c>
    </row>
    <row r="13" spans="1:15" x14ac:dyDescent="0.3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DE CONCILIACIÓN 330 </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2024-12-06T00:00:32Z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