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codeName="ThisWorkbook"/>
  <mc:AlternateContent xmlns:mc="http://schemas.openxmlformats.org/markup-compatibility/2006">
    <mc:Choice Requires="x15">
      <x15ac:absPath xmlns:x15ac="http://schemas.microsoft.com/office/spreadsheetml/2010/11/ac" url="\\WWG00M.ROOTDOM.NET\BFS-HOME\CE01959-R0244583\ICM\Desktop\y\111\"/>
    </mc:Choice>
  </mc:AlternateContent>
  <xr:revisionPtr revIDLastSave="0" documentId="8_{166EAEF7-AE84-4AD8-B9F2-C748A42E7E81}" xr6:coauthVersionLast="47" xr6:coauthVersionMax="47" xr10:uidLastSave="{00000000-0000-0000-0000-000000000000}"/>
  <bookViews>
    <workbookView xWindow="810" yWindow="885" windowWidth="13695" windowHeight="143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B7" i="10"/>
  <c r="B7" i="14"/>
  <c r="B6" i="14"/>
  <c r="B5" i="14"/>
  <c r="B4" i="14"/>
  <c r="B3" i="14"/>
  <c r="B2" i="14"/>
  <c r="B4" i="11"/>
  <c r="B5" i="11"/>
  <c r="B6" i="11"/>
  <c r="B7" i="11"/>
  <c r="B3" i="11"/>
  <c r="B15" i="5"/>
  <c r="B4" i="10"/>
  <c r="B5" i="10"/>
  <c r="B6" i="10"/>
  <c r="B3" i="10"/>
</calcChain>
</file>

<file path=xl/sharedStrings.xml><?xml version="1.0" encoding="utf-8"?>
<sst xmlns="http://schemas.openxmlformats.org/spreadsheetml/2006/main" count="213" uniqueCount="162">
  <si>
    <t>SOLICITUD DE ANTECEDENTES -ABOGADO EXTERNO-</t>
  </si>
  <si>
    <t>Radicado(23 digitos)</t>
  </si>
  <si>
    <t>2024072305</t>
  </si>
  <si>
    <t>Juzgado</t>
  </si>
  <si>
    <t xml:space="preserve">Superintendencia Financiera de Colombia </t>
  </si>
  <si>
    <t>Demandado</t>
  </si>
  <si>
    <t xml:space="preserve">Allianz Seguros S.A. </t>
  </si>
  <si>
    <t xml:space="preserve">Demandante </t>
  </si>
  <si>
    <t xml:space="preserve">Jairo Andrés Cortés Quiceno </t>
  </si>
  <si>
    <t>Tipo de vinculacion compañía</t>
  </si>
  <si>
    <t>DEMANDA DIRECTA</t>
  </si>
  <si>
    <t>Nombre de lesionado o muerto (s)</t>
  </si>
  <si>
    <t>No aplica.</t>
  </si>
  <si>
    <t>Fecha de los hechos</t>
  </si>
  <si>
    <t>Abril 7 de 2024</t>
  </si>
  <si>
    <t>Fecha de solicitud audiencia prejudicial</t>
  </si>
  <si>
    <t xml:space="preserve">No se presentó, se trata de una acción de protección al consumidor. </t>
  </si>
  <si>
    <t>Fecha de audiencia prejudicial</t>
  </si>
  <si>
    <t>AMPARO A AFECTAR</t>
  </si>
  <si>
    <t xml:space="preserve">Todo riesgo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</si>
  <si>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</si>
  <si>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1. El 7 de abril de 2024, el señor Jairo Cortés fue victima de robo. 
2. Con ocasión al hurto, el señor Cortés presentó reclamación y la compañía a través de Control Expert hizo un ofrecimiento el 11 de abril de 2024. La misma fue aceptada por el asegurado. 
3. Sin embargo, de manera posterior se remitió una oferta por un valor menor de manera posterior, que fue rechazada por el asegurado. </t>
  </si>
  <si>
    <t>Valor de las pretensiones totales de la demanda (en pesos no en SMMLV)</t>
  </si>
  <si>
    <t>Perjuicios reclamados  (en pesos no en SMMLV)</t>
  </si>
  <si>
    <t>Patrimoniales</t>
  </si>
  <si>
    <t xml:space="preserve">Amparo Todo Riesgo </t>
  </si>
  <si>
    <t>$12,000,000</t>
  </si>
  <si>
    <t>Daño Emergente</t>
  </si>
  <si>
    <t>Extrapatrimoniales</t>
  </si>
  <si>
    <t>DAÑOS MATERIALES</t>
  </si>
  <si>
    <t>Asegurado</t>
  </si>
  <si>
    <t>Nit Asegurado</t>
  </si>
  <si>
    <t xml:space="preserve">No. Póliza vinculada (las que se necesite solicitar). </t>
  </si>
  <si>
    <t>023312669/877</t>
  </si>
  <si>
    <t>Fecha de asignación</t>
  </si>
  <si>
    <t xml:space="preserve">Junio 26 de 2024 </t>
  </si>
  <si>
    <t>Fecha de notificación</t>
  </si>
  <si>
    <t>Junio 21 de 2024</t>
  </si>
  <si>
    <t xml:space="preserve">Fecha de contestacion </t>
  </si>
  <si>
    <t xml:space="preserve">Julio 8 de 2024 </t>
  </si>
  <si>
    <t>REMISION DE ANTECEDENTES - ABOGADO INTERNO-</t>
  </si>
  <si>
    <t>SINIESTRO - APLICATIVO</t>
  </si>
  <si>
    <t>138313500 - APJ32472</t>
  </si>
  <si>
    <t>PÓLIZA</t>
  </si>
  <si>
    <t>23312669/1007</t>
  </si>
  <si>
    <t>Todo riesgo, equipos portatiles, moviles y joyas</t>
  </si>
  <si>
    <t>VALOR ASEGURADO</t>
  </si>
  <si>
    <t>DEDUCIBLE</t>
  </si>
  <si>
    <t>MODALIDAD</t>
  </si>
  <si>
    <t>OCURRENCIA</t>
  </si>
  <si>
    <t xml:space="preserve">VIGENCIA </t>
  </si>
  <si>
    <t>01/09/2023 - 01/09/2024</t>
  </si>
  <si>
    <t xml:space="preserve">SINIESTRO DENTRO DE LA VIGENCIA? </t>
  </si>
  <si>
    <t>SI</t>
  </si>
  <si>
    <t>CARTERA A DÍA</t>
  </si>
  <si>
    <t>COASEGURO</t>
  </si>
  <si>
    <t>PROPIO</t>
  </si>
  <si>
    <t xml:space="preserve">ASEGURADORAS  </t>
  </si>
  <si>
    <t xml:space="preserve">% DE PARTICIPACION </t>
  </si>
  <si>
    <t>REASEGURO</t>
  </si>
  <si>
    <t>CLASE DE REASEGURO</t>
  </si>
  <si>
    <t>AUTOMATICO</t>
  </si>
  <si>
    <t>MOTIVO DE LA DEMANDA</t>
  </si>
  <si>
    <t>Pretensiones elevadas- reclamación Compañía</t>
  </si>
  <si>
    <t>OFRECIENTO PREVIO?</t>
  </si>
  <si>
    <t>OFRECIENTO VALOR</t>
  </si>
  <si>
    <t>9.532.268, despues 3.360.000 - por relación de bienes al momento de la sucripción</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</si>
  <si>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</si>
  <si>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</si>
  <si>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</si>
  <si>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</si>
  <si>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</si>
  <si>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</si>
  <si>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</si>
  <si>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</si>
  <si>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</si>
  <si>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</si>
  <si>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</si>
  <si>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Valor a indemnizar de acuerdo a relación de bienes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</si>
  <si>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</si>
  <si>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</si>
  <si>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</si>
  <si>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</si>
  <si>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</si>
  <si>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</si>
  <si>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</si>
  <si>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</si>
  <si>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</si>
  <si>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</si>
  <si>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</si>
  <si>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</si>
  <si>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</si>
  <si>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</si>
  <si>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</si>
  <si>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</si>
  <si>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</si>
  <si>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</si>
  <si>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Todo Riesgo Equipos Portátiles, Móviles y Joyas</t>
  </si>
  <si>
    <t>Daño moral</t>
  </si>
  <si>
    <t>Daño a la salud</t>
  </si>
  <si>
    <t>PROBABLE</t>
  </si>
  <si>
    <t>Clasificación Contingencia</t>
  </si>
  <si>
    <t>PROBABLE GENERALES</t>
  </si>
  <si>
    <t>EVENTUAL RC MEDICA</t>
  </si>
  <si>
    <t>Concepto del Abogado sobre la Contingencia:(Se debe indicar las razones por las cuales se considera que el proceso es Eventual Remoto o Probable.)</t>
  </si>
  <si>
    <t xml:space="preserve">La contingencia se califica como PROBABLE, teniendo en cuenta que Póliza Hogar de Seguro No. 023312669/1007 presta cobertura material y temporal. Adicionalmente, no hay razones para objetar el pago.   
La Póliza de Seguro No. 023312669/1007, cuyo asegurado es el señor Jairo Andrés Cortés Quiceno presta cobertura material y temporal, de conformidad con los hechos y pretensiones expuestos en el libelo de la demanda. Frente a la cobertura temporal, debe señalarse que el evento de hurto se presento el 7 de abril de 2024, esto es, dentro de la vigencia de la Póliza comprendida entre el 1 de septiembre de 2023 y el 31 de agosto de 2024. Aunado a ello, presta cobertura material en tanto existe un amparo denominado "Todo riesgo equipos Portátiles, Móviles y Joyas", que ampara los elementos aparentemente hurtados al demandante.  
Por otro lado, frente a la obligación de pago de la compañía, debe indicarse que en la lista de bienes relacionados para la expedición del amparo, efectivamente se encuentra un reloj Tissot y una cadena de oro, no obstante los valores reportados por el demandante al momento de relacionar estos bienes distan de los valores reclamados en la demanda por estos mismos elementos. Sin perjuicio de ello, lo cierto es que Allianz Seguros S.A. a través de Control Expert realizó un ofrecimiento inicial el 11 de abril de 2024 a las 3:16 p.m. por un valor de  $9,532,268 pesos, ofrecimiento que fue inmediatamente aceptado por el demandante. Sin embargo, posteriormente a través de Control Expert se realizó un nuevo ofrecimiento a las 5:20 p.m. del mismo 11 de abril de 2024 por la suma de $3,360,000, manifestando que el ofrecimiento anterior se trató de un error en la liquidación. En ese sentido, existen elementos de prueba que acreditan la existencia de una obligación indemnizatoria a cargo de Allianz Seguros S.A. Lo anterior, como quiera que la compañía ya reconoció desde el 11 de abril de 2024 su obligación indemnizatoria y lo que se discute exclusivamente es el valor que debe reconocerse a favor del señor Cortés Quiceno. Adicionalmente, se advierte que la delimitación textual del amparo "Todo riesgo equipos Portátiles, Móviles y Joyas" no se encuentra en el condicionado general de la Póliza y, por tanto, resultaría inoponible al asegurado. 
Lo anterior, sin perjuicio del carácter contingente del proceso.
</t>
  </si>
  <si>
    <t>Valor Contingencia: ( en pesos). Cuanto vale perder o negociar el caso por un valor que debe estar dentro del valor asegurado( con criterios jurisprudenciales)</t>
  </si>
  <si>
    <t>VALOR CONTINGENCIA</t>
  </si>
  <si>
    <t xml:space="preserve">Intereses moratorios </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</si>
  <si>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</si>
  <si>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</si>
  <si>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</si>
  <si>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</si>
  <si>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</si>
  <si>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</si>
  <si>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Como liquidación objetiva de perjuicios se llegó a $3,527,452. Lo anterior, con base en los siguientes fundamentos jurídicos:
Valor de Todo Riesgo Equipos Portátiles, Móviles y Joyas: Se tomó como valor de indemnización la suma de $4,500,000 para el señor Jairo Andrés Cortés Quiceno.  Este valor se fijó teniendo en cuenta que para el momento de suscripción de la Póliza, ese fue el valor informado por el asegurado como el valor de los bienes por cuya indemnización reclama.
Deducible: Teniendo en cuenta que el valor de las pretensiones objetivadas equivalen a $4,500,000 y que el deducible en la Póliza corresponde a $1,140,000, la liquidación objetivada de los perjuicios equivale a $3,360,000. 
Intereses moratorios: Los intereses se liquidaron a partir del 11 de mayo de 2024 (un mes después de la reclamación) y hasta la fecha de presentación del informe (16 de julio de 2024), causando la suma de $167,452.
</t>
  </si>
  <si>
    <t>Defensa de la Aseguradora: (Enumerar y enunciar las excepciones propuestas demanda y/o llamamiento )</t>
  </si>
  <si>
    <t xml:space="preserve">1. INEXISTENCIA DE OBLIGACIÓN DE ALLIANZ SEGUROS S.A. POR CUANTO ELVALOR DE $3.360.000 OFRECIDO COMO INDEMNIZACION, SE ENCUENTRA LISTO PARA SER ENTREGADO.
2. INEXISTENCIA DE RESPONSABILIDAD DE ALLIANZ SEGUROS S.A. ANTE EL CUMPLIMIENTO EN SUS DEBERES DE DILIGENCIA EN EL PROCESO DE INDEMNIZACIÓN.
3. EN CASO DE NO ACEPTAR LA INDEMNIZACIÓN, EL DEMANDANTE INCURRIRÍA EN MORA CREDITORA.
4. RIESGOS EXPRESAMENTE EXCLUIDOS EN LA PÓLIZA DE SEGURO HOGAR No. 0223312669/1007.
5. CARÁCTER MERAMENTE INDEMNIZATORIO QUE REVISTEN LOS CONTRATOS DE SEGUROS.
6. ENRIQUECIMIENTO SIN JUSTA CAUSA.
7. EN CUALQUIER CASO, DE NINGUNA FORMA SE PODRÁ EXCEDER EL LÍMITE DEL VALOR ASEGURADO.
8. LÍMITES MÁXIMOS DE RESPONSABILIDAD DEL ASEGURADOR EN LO ATINENTE AL DEDUCIBLE EN LA PÓLIZA HOGAR No. 023312669/1007.
9. GENÉRICA O INNOMINADA Y OTRAS.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</si>
  <si>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</si>
  <si>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</si>
  <si>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</si>
  <si>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</si>
  <si>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</si>
  <si>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</si>
  <si>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</si>
  <si>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</si>
  <si>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</si>
  <si>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</si>
  <si>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</si>
  <si>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</si>
  <si>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</si>
  <si>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</si>
  <si>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 xml:space="preserve">Situcion Laboral </t>
  </si>
  <si>
    <t>Acompañante motorista</t>
  </si>
  <si>
    <t>LLAMADA EN GARANTIA</t>
  </si>
  <si>
    <t>CEDIDO</t>
  </si>
  <si>
    <t>FACULTATIVO</t>
  </si>
  <si>
    <t xml:space="preserve">Objetado por la Compañía </t>
  </si>
  <si>
    <t>REMOTO</t>
  </si>
  <si>
    <t>EVENTUAL GENERALES</t>
  </si>
  <si>
    <t xml:space="preserve">Ocupado-trabajador cuenta ajena </t>
  </si>
  <si>
    <t xml:space="preserve">Ciclista </t>
  </si>
  <si>
    <t>CLAIMS MADE</t>
  </si>
  <si>
    <t>ACEPTADO</t>
  </si>
  <si>
    <t>EVENTUAL</t>
  </si>
  <si>
    <t>PROBABLE RC MEDICA</t>
  </si>
  <si>
    <t>Ocupado - Autonomo</t>
  </si>
  <si>
    <t>Cliclista vehículo</t>
  </si>
  <si>
    <t>SUNSET</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</si>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</sst>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sz val="11"/>
      <color rgb="FF242424"/>
      <name val="Aptos Narrow"/>
      <charset val="1"/>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8" zoomScaleNormal="78"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4" t="s">
        <v>8</v>
      </c>
      <c r="C5" s="43"/>
    </row>
    <row r="6" spans="1:3">
      <c r="A6" s="5" t="s">
        <v>9</v>
      </c>
      <c r="B6" s="39" t="s">
        <v>10</v>
      </c>
      <c r="C6" s="39"/>
    </row>
    <row r="7" spans="1:3">
      <c r="A7" s="5" t="s">
        <v>11</v>
      </c>
      <c r="B7" s="39" t="s">
        <v>12</v>
      </c>
      <c r="C7" s="39"/>
    </row>
    <row r="8" spans="1:3">
      <c r="A8" s="5" t="s">
        <v>13</v>
      </c>
      <c r="B8" s="35" t="s">
        <v>14</v>
      </c>
      <c r="C8" s="35"/>
    </row>
    <row r="9" spans="1:3">
      <c r="A9" s="5" t="s">
        <v>15</v>
      </c>
      <c r="B9" s="35" t="s">
        <v>16</v>
      </c>
      <c r="C9" s="35"/>
    </row>
    <row r="10" spans="1:3">
      <c r="A10" s="5" t="s">
        <v>17</v>
      </c>
      <c r="B10" s="35" t="s">
        <v>16</v>
      </c>
      <c r="C10" s="35"/>
    </row>
    <row r="11" spans="1:3" ht="23.25" customHeight="1">
      <c r="A11" s="5" t="s">
        <v>18</v>
      </c>
      <c r="B11" s="36" t="s">
        <v>19</v>
      </c>
      <c r="C11" s="37"/>
    </row>
    <row r="12" spans="1:3">
      <c r="A12" s="46" t="s">
        <v>20</v>
      </c>
      <c r="B12" s="35" t="s">
        <v>21</v>
      </c>
      <c r="C12" s="39"/>
    </row>
    <row r="13" spans="1:3" ht="30" customHeight="1">
      <c r="A13" s="46"/>
      <c r="B13" s="39"/>
      <c r="C13" s="39"/>
    </row>
    <row r="14" spans="1:3" ht="73.5" customHeight="1">
      <c r="A14" s="46"/>
      <c r="B14" s="39"/>
      <c r="C14" s="39"/>
    </row>
    <row r="15" spans="1:3" ht="30">
      <c r="A15" s="5" t="s">
        <v>22</v>
      </c>
      <c r="B15" s="49">
        <f>SUM(C17,C18,C20,C21,C23)</f>
        <v>0</v>
      </c>
      <c r="C15" s="50"/>
    </row>
    <row r="16" spans="1:3" ht="33.75" customHeight="1">
      <c r="A16" s="51" t="s">
        <v>23</v>
      </c>
      <c r="B16" s="52" t="s">
        <v>24</v>
      </c>
      <c r="C16" s="52"/>
    </row>
    <row r="17" spans="1:3" ht="33.75" customHeight="1">
      <c r="A17" s="51"/>
      <c r="B17" s="11" t="s">
        <v>25</v>
      </c>
      <c r="C17" s="6" t="s">
        <v>26</v>
      </c>
    </row>
    <row r="18" spans="1:3" ht="33.75" customHeight="1">
      <c r="A18" s="51"/>
      <c r="B18" s="11" t="s">
        <v>27</v>
      </c>
      <c r="C18" s="6">
        <v>0</v>
      </c>
    </row>
    <row r="19" spans="1:3">
      <c r="A19" s="51"/>
      <c r="B19" s="53" t="s">
        <v>28</v>
      </c>
      <c r="C19" s="54"/>
    </row>
    <row r="20" spans="1:3">
      <c r="A20" s="51"/>
      <c r="B20" s="11"/>
      <c r="C20" s="6"/>
    </row>
    <row r="21" spans="1:3">
      <c r="A21" s="51"/>
      <c r="B21" s="11"/>
      <c r="C21" s="6"/>
    </row>
    <row r="22" spans="1:3">
      <c r="A22" s="51"/>
      <c r="B22" s="53" t="s">
        <v>29</v>
      </c>
      <c r="C22" s="54"/>
    </row>
    <row r="23" spans="1:3">
      <c r="A23" s="51"/>
      <c r="B23" s="11"/>
      <c r="C23" s="16"/>
    </row>
    <row r="24" spans="1:3">
      <c r="A24" s="5" t="s">
        <v>30</v>
      </c>
      <c r="B24" s="39" t="s">
        <v>8</v>
      </c>
      <c r="C24" s="39"/>
    </row>
    <row r="25" spans="1:3">
      <c r="A25" s="5" t="s">
        <v>31</v>
      </c>
      <c r="B25" s="39">
        <v>1037586337</v>
      </c>
      <c r="C25" s="39"/>
    </row>
    <row r="26" spans="1:3">
      <c r="A26" s="5" t="s">
        <v>32</v>
      </c>
      <c r="B26" s="39" t="s">
        <v>33</v>
      </c>
      <c r="C26" s="39"/>
    </row>
    <row r="27" spans="1:3">
      <c r="A27" s="5" t="s">
        <v>34</v>
      </c>
      <c r="B27" s="47" t="s">
        <v>35</v>
      </c>
      <c r="C27" s="48"/>
    </row>
    <row r="28" spans="1:3">
      <c r="A28" s="5" t="s">
        <v>36</v>
      </c>
      <c r="B28" s="45" t="s">
        <v>37</v>
      </c>
      <c r="C28" s="45"/>
    </row>
    <row r="29" spans="1:3">
      <c r="A29" s="5" t="s">
        <v>38</v>
      </c>
      <c r="B29" s="39" t="s">
        <v>39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39" t="str">
        <f>'GENERALES NOTA 322'!B2:C2</f>
        <v>2024072305</v>
      </c>
      <c r="C3" s="39"/>
    </row>
    <row r="4" spans="1:3">
      <c r="A4" s="5" t="s">
        <v>3</v>
      </c>
      <c r="B4" s="39" t="str">
        <f>'GENERALES NOTA 322'!B3:C3</f>
        <v xml:space="preserve">Superintendencia Financiera de Colombia </v>
      </c>
      <c r="C4" s="39"/>
    </row>
    <row r="5" spans="1:3">
      <c r="A5" s="5" t="s">
        <v>5</v>
      </c>
      <c r="B5" s="39" t="str">
        <f>'GENERALES NOTA 322'!B4:C4</f>
        <v xml:space="preserve">Allianz Seguros S.A. </v>
      </c>
      <c r="C5" s="39"/>
    </row>
    <row r="6" spans="1:3">
      <c r="A6" s="5" t="s">
        <v>7</v>
      </c>
      <c r="B6" s="39" t="str">
        <f>'GENERALES NOTA 322'!B5:C5</f>
        <v xml:space="preserve">Jairo Andrés Cortés Quiceno </v>
      </c>
      <c r="C6" s="39"/>
    </row>
    <row r="7" spans="1:3">
      <c r="A7" s="5" t="s">
        <v>9</v>
      </c>
      <c r="B7" s="39" t="str">
        <f>'GENERALES NOTA 322'!B6:C6</f>
        <v>DEMANDA DIRECTA</v>
      </c>
      <c r="C7" s="39"/>
    </row>
    <row r="8" spans="1:3">
      <c r="A8" s="13" t="s">
        <v>43</v>
      </c>
      <c r="B8" s="39" t="s">
        <v>44</v>
      </c>
      <c r="C8" s="39"/>
    </row>
    <row r="9" spans="1:3">
      <c r="A9" s="13" t="s">
        <v>18</v>
      </c>
      <c r="B9" s="39" t="s">
        <v>45</v>
      </c>
      <c r="C9" s="39"/>
    </row>
    <row r="10" spans="1:3">
      <c r="A10" s="13" t="s">
        <v>46</v>
      </c>
      <c r="B10" s="47">
        <v>12000000</v>
      </c>
      <c r="C10" s="58"/>
    </row>
    <row r="11" spans="1:3">
      <c r="A11" s="13" t="s">
        <v>47</v>
      </c>
      <c r="B11" s="56"/>
      <c r="C11" s="57"/>
    </row>
    <row r="12" spans="1:3">
      <c r="A12" s="13" t="s">
        <v>48</v>
      </c>
      <c r="B12" s="42" t="s">
        <v>49</v>
      </c>
      <c r="C12" s="43"/>
    </row>
    <row r="13" spans="1:3">
      <c r="A13" s="13" t="s">
        <v>50</v>
      </c>
      <c r="B13" s="39" t="s">
        <v>51</v>
      </c>
      <c r="C13" s="39"/>
    </row>
    <row r="14" spans="1:3">
      <c r="A14" s="13" t="s">
        <v>52</v>
      </c>
      <c r="B14" s="39" t="s">
        <v>53</v>
      </c>
      <c r="C14" s="39"/>
    </row>
    <row r="15" spans="1:3">
      <c r="A15" s="13" t="s">
        <v>54</v>
      </c>
      <c r="B15" s="39" t="s">
        <v>53</v>
      </c>
      <c r="C15" s="39"/>
    </row>
    <row r="16" spans="1:3">
      <c r="A16" s="59" t="s">
        <v>55</v>
      </c>
      <c r="B16" s="39" t="s">
        <v>56</v>
      </c>
      <c r="C16" s="39"/>
    </row>
    <row r="17" spans="1:3">
      <c r="A17" s="60"/>
      <c r="B17" s="9" t="s">
        <v>57</v>
      </c>
      <c r="C17" s="10" t="s">
        <v>58</v>
      </c>
    </row>
    <row r="18" spans="1:3">
      <c r="A18" s="60"/>
      <c r="B18" s="11"/>
      <c r="C18" s="11"/>
    </row>
    <row r="19" spans="1:3">
      <c r="A19" s="60"/>
      <c r="B19" s="11"/>
      <c r="C19" s="11"/>
    </row>
    <row r="20" spans="1:3">
      <c r="A20" s="60"/>
      <c r="B20" s="11"/>
      <c r="C20" s="11"/>
    </row>
    <row r="21" spans="1:3">
      <c r="A21" s="13" t="s">
        <v>59</v>
      </c>
      <c r="B21" s="39" t="s">
        <v>53</v>
      </c>
      <c r="C21" s="39"/>
    </row>
    <row r="22" spans="1:3">
      <c r="A22" s="13" t="s">
        <v>60</v>
      </c>
      <c r="B22" s="42" t="s">
        <v>61</v>
      </c>
      <c r="C22" s="43"/>
    </row>
    <row r="23" spans="1:3">
      <c r="A23" s="13" t="s">
        <v>62</v>
      </c>
      <c r="B23" s="39" t="s">
        <v>63</v>
      </c>
      <c r="C23" s="39"/>
    </row>
    <row r="24" spans="1:3">
      <c r="A24" s="13" t="s">
        <v>64</v>
      </c>
      <c r="B24" s="39" t="s">
        <v>53</v>
      </c>
      <c r="C24" s="39"/>
    </row>
    <row r="25" spans="1:3">
      <c r="A25" s="13" t="s">
        <v>65</v>
      </c>
      <c r="B25" s="39" t="s">
        <v>66</v>
      </c>
      <c r="C25" s="39"/>
    </row>
    <row r="26" spans="1:3">
      <c r="A26" s="12" t="s">
        <v>67</v>
      </c>
      <c r="B26" s="39" t="s">
        <v>53</v>
      </c>
      <c r="C26" s="39"/>
    </row>
    <row r="27" spans="1:3">
      <c r="A27" s="61" t="s">
        <v>68</v>
      </c>
      <c r="B27" s="61"/>
      <c r="C27" s="61"/>
    </row>
    <row r="28" spans="1:3" ht="14.45" customHeight="1">
      <c r="A28" s="62" t="s">
        <v>69</v>
      </c>
      <c r="B28" s="63"/>
      <c r="C28" s="31" t="s">
        <v>70</v>
      </c>
    </row>
    <row r="29" spans="1:3" ht="14.45" customHeight="1">
      <c r="A29" s="64" t="s">
        <v>71</v>
      </c>
      <c r="B29" s="65"/>
      <c r="C29" s="31" t="s">
        <v>70</v>
      </c>
    </row>
    <row r="30" spans="1:3" ht="14.45" customHeight="1">
      <c r="A30" s="64" t="s">
        <v>72</v>
      </c>
      <c r="B30" s="65"/>
      <c r="C30" s="32"/>
    </row>
    <row r="31" spans="1:3" ht="14.45" customHeight="1">
      <c r="A31" s="64" t="s">
        <v>73</v>
      </c>
      <c r="B31" s="65"/>
      <c r="C31" s="31"/>
    </row>
    <row r="32" spans="1:3">
      <c r="A32" s="64" t="s">
        <v>74</v>
      </c>
      <c r="B32" s="65"/>
      <c r="C32" s="31"/>
    </row>
    <row r="33" spans="1:3" ht="14.45" customHeight="1">
      <c r="A33" s="64" t="s">
        <v>75</v>
      </c>
      <c r="B33" s="65"/>
      <c r="C33" s="31"/>
    </row>
    <row r="34" spans="1:3" ht="14.45" customHeight="1">
      <c r="A34" s="64" t="s">
        <v>76</v>
      </c>
      <c r="B34" s="65"/>
      <c r="C34" s="33"/>
    </row>
    <row r="35" spans="1:3">
      <c r="A35" s="62" t="s">
        <v>77</v>
      </c>
      <c r="B35" s="63"/>
      <c r="C35" s="34" t="s">
        <v>78</v>
      </c>
    </row>
    <row r="36" spans="1:3">
      <c r="A36" s="67" t="s">
        <v>79</v>
      </c>
      <c r="B36" s="67"/>
      <c r="C36" s="67"/>
    </row>
    <row r="37" spans="1:3">
      <c r="A37" s="66" t="s">
        <v>80</v>
      </c>
      <c r="B37" s="66"/>
      <c r="C37" s="11"/>
    </row>
    <row r="38" spans="1:3">
      <c r="A38" s="66" t="s">
        <v>81</v>
      </c>
      <c r="B38" s="66"/>
      <c r="C38" s="11"/>
    </row>
    <row r="39" spans="1:3">
      <c r="A39" s="66" t="s">
        <v>82</v>
      </c>
      <c r="B39" s="66"/>
      <c r="C39" s="11"/>
    </row>
    <row r="40" spans="1:3">
      <c r="A40" s="66" t="s">
        <v>83</v>
      </c>
      <c r="B40" s="66"/>
      <c r="C40" s="11"/>
    </row>
    <row r="41" spans="1:3">
      <c r="A41" s="66" t="s">
        <v>84</v>
      </c>
      <c r="B41" s="66"/>
      <c r="C41" s="11"/>
    </row>
    <row r="42" spans="1:3">
      <c r="A42" s="66" t="s">
        <v>85</v>
      </c>
      <c r="B42" s="66"/>
      <c r="C42" s="11"/>
    </row>
    <row r="43" spans="1:3">
      <c r="A43" s="66" t="s">
        <v>86</v>
      </c>
      <c r="B43" s="66"/>
      <c r="C43" s="11"/>
    </row>
    <row r="44" spans="1:3">
      <c r="A44" s="66" t="s">
        <v>87</v>
      </c>
      <c r="B44" s="66"/>
      <c r="C44" s="11"/>
    </row>
    <row r="45" spans="1:3">
      <c r="A45" s="66" t="s">
        <v>88</v>
      </c>
      <c r="B45" s="66"/>
      <c r="C45" s="11"/>
    </row>
    <row r="46" spans="1:3">
      <c r="A46" s="66" t="s">
        <v>89</v>
      </c>
      <c r="B46" s="66"/>
      <c r="C46" s="11"/>
    </row>
    <row r="47" spans="1:3">
      <c r="A47" s="66" t="s">
        <v>90</v>
      </c>
      <c r="B47" s="66"/>
      <c r="C47" s="11"/>
    </row>
    <row r="48" spans="1:3">
      <c r="A48" s="66" t="s">
        <v>91</v>
      </c>
      <c r="B48" s="66"/>
      <c r="C48" s="11"/>
    </row>
    <row r="49" spans="1:3">
      <c r="A49" s="66" t="s">
        <v>92</v>
      </c>
      <c r="B49" s="66"/>
      <c r="C49" s="11"/>
    </row>
    <row r="50" spans="1:3">
      <c r="A50" s="66" t="s">
        <v>93</v>
      </c>
      <c r="B50" s="66"/>
      <c r="C50" s="11"/>
    </row>
    <row r="51" spans="1:3">
      <c r="A51" s="66" t="s">
        <v>94</v>
      </c>
      <c r="B51" s="66"/>
      <c r="C51" s="11"/>
    </row>
    <row r="52" spans="1:3">
      <c r="A52" s="66" t="s">
        <v>95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C22" sqref="C2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96</v>
      </c>
      <c r="B1" s="55"/>
      <c r="C1" s="55"/>
    </row>
    <row r="2" spans="1:6">
      <c r="A2" s="20" t="s">
        <v>41</v>
      </c>
      <c r="B2" s="87" t="s">
        <v>42</v>
      </c>
      <c r="C2" s="86"/>
    </row>
    <row r="3" spans="1:6">
      <c r="A3" s="21" t="s">
        <v>1</v>
      </c>
      <c r="B3" s="88" t="str">
        <f>'GENERALES NOTA 322'!B2:C2</f>
        <v>2024072305</v>
      </c>
      <c r="C3" s="88"/>
    </row>
    <row r="4" spans="1:6">
      <c r="A4" s="21" t="s">
        <v>3</v>
      </c>
      <c r="B4" s="88" t="str">
        <f>'GENERALES NOTA 322'!B3:C3</f>
        <v xml:space="preserve">Superintendencia Financiera de Colombia </v>
      </c>
      <c r="C4" s="88"/>
    </row>
    <row r="5" spans="1:6">
      <c r="A5" s="21" t="s">
        <v>5</v>
      </c>
      <c r="B5" s="88" t="str">
        <f>'GENERALES NOTA 322'!B4:C4</f>
        <v xml:space="preserve">Allianz Seguros S.A. </v>
      </c>
      <c r="C5" s="88"/>
    </row>
    <row r="6" spans="1:6" ht="14.45" customHeight="1">
      <c r="A6" s="21" t="s">
        <v>7</v>
      </c>
      <c r="B6" s="88" t="str">
        <f>'GENERALES NOTA 322'!B5:C5</f>
        <v xml:space="preserve">Jairo Andrés Cortés Quiceno </v>
      </c>
      <c r="C6" s="88"/>
    </row>
    <row r="7" spans="1:6">
      <c r="A7" s="21" t="s">
        <v>9</v>
      </c>
      <c r="B7" s="88" t="str">
        <f>'GENERALES NOTA 322'!B6:C6</f>
        <v>DEMANDA DIRECTA</v>
      </c>
      <c r="C7" s="88"/>
    </row>
    <row r="8" spans="1:6" ht="30">
      <c r="A8" s="21" t="s">
        <v>22</v>
      </c>
      <c r="B8" s="81">
        <f>'GENERALES NOTA 322'!B15:C15</f>
        <v>0</v>
      </c>
      <c r="C8" s="82"/>
    </row>
    <row r="9" spans="1:6">
      <c r="A9" s="89" t="s">
        <v>23</v>
      </c>
      <c r="B9" s="72" t="s">
        <v>24</v>
      </c>
      <c r="C9" s="73"/>
    </row>
    <row r="10" spans="1:6" ht="30.75">
      <c r="A10" s="89"/>
      <c r="B10" s="22" t="s">
        <v>97</v>
      </c>
      <c r="C10" s="19">
        <v>9532268</v>
      </c>
    </row>
    <row r="11" spans="1:6">
      <c r="A11" s="89"/>
      <c r="B11" s="22" t="s">
        <v>27</v>
      </c>
      <c r="C11" s="19">
        <v>0</v>
      </c>
    </row>
    <row r="12" spans="1:6">
      <c r="A12" s="89"/>
      <c r="B12" s="72"/>
      <c r="C12" s="73"/>
    </row>
    <row r="13" spans="1:6">
      <c r="A13" s="89"/>
      <c r="B13" s="22" t="s">
        <v>98</v>
      </c>
      <c r="C13" s="24"/>
    </row>
    <row r="14" spans="1:6">
      <c r="A14" s="89"/>
      <c r="B14" s="22" t="s">
        <v>99</v>
      </c>
      <c r="C14" s="24"/>
      <c r="E14" t="s">
        <v>100</v>
      </c>
      <c r="F14" s="17">
        <v>0.7</v>
      </c>
    </row>
    <row r="15" spans="1:6">
      <c r="A15" s="23" t="s">
        <v>101</v>
      </c>
      <c r="B15" s="85" t="s">
        <v>102</v>
      </c>
      <c r="C15" s="86" t="s">
        <v>103</v>
      </c>
    </row>
    <row r="16" spans="1:6" ht="15" customHeight="1">
      <c r="A16" s="21" t="s">
        <v>104</v>
      </c>
      <c r="B16" s="83" t="s">
        <v>105</v>
      </c>
      <c r="C16" s="84"/>
    </row>
    <row r="17" spans="1:3" ht="28.5" customHeight="1">
      <c r="A17" s="14" t="s">
        <v>106</v>
      </c>
      <c r="B17" s="74">
        <f>((C19+C20+C22+C23)-C26)*C25*C27</f>
        <v>3527452</v>
      </c>
      <c r="C17" s="74"/>
    </row>
    <row r="18" spans="1:3">
      <c r="A18" s="23" t="s">
        <v>107</v>
      </c>
      <c r="B18" s="75" t="s">
        <v>24</v>
      </c>
      <c r="C18" s="76"/>
    </row>
    <row r="19" spans="1:3" ht="30.75">
      <c r="A19" s="70"/>
      <c r="B19" s="22" t="s">
        <v>97</v>
      </c>
      <c r="C19" s="19">
        <v>4500000</v>
      </c>
    </row>
    <row r="20" spans="1:3">
      <c r="A20" s="71"/>
      <c r="B20" s="22" t="s">
        <v>108</v>
      </c>
      <c r="C20" s="19">
        <v>167452</v>
      </c>
    </row>
    <row r="21" spans="1:3">
      <c r="A21" s="71"/>
      <c r="B21" s="72" t="s">
        <v>28</v>
      </c>
      <c r="C21" s="73"/>
    </row>
    <row r="22" spans="1:3">
      <c r="A22" s="71"/>
      <c r="B22" s="22" t="s">
        <v>98</v>
      </c>
      <c r="C22" s="19">
        <v>0</v>
      </c>
    </row>
    <row r="23" spans="1:3" ht="45">
      <c r="A23" s="71"/>
      <c r="B23" s="22" t="s">
        <v>109</v>
      </c>
      <c r="C23" s="19">
        <v>0</v>
      </c>
    </row>
    <row r="24" spans="1:3">
      <c r="A24" s="71"/>
      <c r="B24" s="72" t="s">
        <v>110</v>
      </c>
      <c r="C24" s="73"/>
    </row>
    <row r="25" spans="1:3">
      <c r="A25" s="25"/>
      <c r="B25" s="22" t="s">
        <v>111</v>
      </c>
      <c r="C25" s="26">
        <v>1</v>
      </c>
    </row>
    <row r="26" spans="1:3">
      <c r="A26" s="27"/>
      <c r="B26" s="22" t="s">
        <v>47</v>
      </c>
      <c r="C26" s="28">
        <v>1140000</v>
      </c>
    </row>
    <row r="27" spans="1:3">
      <c r="A27" s="27"/>
      <c r="B27" s="22" t="s">
        <v>112</v>
      </c>
      <c r="C27" s="26">
        <v>1</v>
      </c>
    </row>
    <row r="28" spans="1:3">
      <c r="A28" s="18" t="s">
        <v>113</v>
      </c>
      <c r="B28" s="74">
        <f>IFERROR(B17*(VLOOKUP(B15,Hoja2!$G$1:$H$6,2,0)),16666)</f>
        <v>2469216.4</v>
      </c>
      <c r="C28" s="74"/>
    </row>
    <row r="29" spans="1:3" ht="30.75">
      <c r="A29" s="21" t="s">
        <v>114</v>
      </c>
      <c r="B29" s="77" t="s">
        <v>115</v>
      </c>
      <c r="C29" s="78"/>
    </row>
    <row r="30" spans="1:3" ht="30.75">
      <c r="A30" s="21" t="s">
        <v>116</v>
      </c>
      <c r="B30" s="79" t="s">
        <v>117</v>
      </c>
      <c r="C30" s="80"/>
    </row>
    <row r="31" spans="1:3" ht="18.75">
      <c r="A31" s="29" t="s">
        <v>118</v>
      </c>
      <c r="B31" s="29"/>
      <c r="C31" s="29"/>
    </row>
    <row r="32" spans="1:3">
      <c r="A32" s="30" t="s">
        <v>119</v>
      </c>
      <c r="B32" s="69"/>
      <c r="C32" s="69"/>
    </row>
    <row r="33" spans="1:3">
      <c r="A33" s="30" t="s">
        <v>120</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121</v>
      </c>
      <c r="B1" s="55"/>
      <c r="C1" s="55"/>
    </row>
    <row r="2" spans="1:3" ht="17.100000000000001" customHeight="1">
      <c r="A2" s="13" t="s">
        <v>41</v>
      </c>
      <c r="B2" s="56" t="str">
        <f>'[2]AUTOS NOTA 321'!B2:C2</f>
        <v xml:space="preserve">SINIESTRO   LEGIS </v>
      </c>
      <c r="C2" s="57"/>
    </row>
    <row r="3" spans="1:3" ht="15.95" customHeight="1">
      <c r="A3" s="5" t="s">
        <v>1</v>
      </c>
      <c r="B3" s="39" t="str">
        <f>'GENERALES NOTA 322'!B2:C2</f>
        <v>2024072305</v>
      </c>
      <c r="C3" s="39"/>
    </row>
    <row r="4" spans="1:3">
      <c r="A4" s="5" t="s">
        <v>3</v>
      </c>
      <c r="B4" s="39" t="str">
        <f>'GENERALES NOTA 322'!B3:C3</f>
        <v xml:space="preserve">Superintendencia Financiera de Colombia </v>
      </c>
      <c r="C4" s="39"/>
    </row>
    <row r="5" spans="1:3" ht="29.1" customHeight="1">
      <c r="A5" s="5" t="s">
        <v>5</v>
      </c>
      <c r="B5" s="39" t="str">
        <f>'GENERALES NOTA 322'!B4:C4</f>
        <v xml:space="preserve">Allianz Seguros S.A. </v>
      </c>
      <c r="C5" s="39"/>
    </row>
    <row r="6" spans="1:3">
      <c r="A6" s="5" t="s">
        <v>7</v>
      </c>
      <c r="B6" s="39" t="str">
        <f>'GENERALES NOTA 322'!B5:C5</f>
        <v xml:space="preserve">Jairo Andrés Cortés Quiceno </v>
      </c>
      <c r="C6" s="39"/>
    </row>
    <row r="7" spans="1:3" ht="43.5" customHeight="1">
      <c r="A7" s="5" t="s">
        <v>9</v>
      </c>
      <c r="B7" s="39" t="str">
        <f>'GENERALES NOTA 322'!B6:C6</f>
        <v>DEMANDA DIRECTA</v>
      </c>
      <c r="C7" s="39"/>
    </row>
    <row r="8" spans="1:3">
      <c r="A8" s="5" t="s">
        <v>122</v>
      </c>
      <c r="B8" s="39"/>
      <c r="C8" s="39"/>
    </row>
    <row r="9" spans="1:3">
      <c r="A9" s="15" t="s">
        <v>107</v>
      </c>
      <c r="B9" s="90"/>
      <c r="C9" s="90"/>
    </row>
    <row r="10" spans="1:3">
      <c r="A10" s="15" t="s">
        <v>123</v>
      </c>
      <c r="B10" s="39"/>
      <c r="C10" s="39"/>
    </row>
    <row r="11" spans="1:3" ht="30">
      <c r="A11" s="15" t="s">
        <v>124</v>
      </c>
      <c r="B11" s="91"/>
      <c r="C11" s="68"/>
    </row>
    <row r="12" spans="1:3" ht="60">
      <c r="A12" s="5" t="s">
        <v>125</v>
      </c>
      <c r="B12" s="39"/>
      <c r="C12" s="39"/>
    </row>
    <row r="13" spans="1:3" ht="60">
      <c r="A13" s="5" t="s">
        <v>126</v>
      </c>
      <c r="B13" s="39"/>
      <c r="C13" s="39"/>
    </row>
    <row r="14" spans="1:3">
      <c r="A14" s="5" t="s">
        <v>127</v>
      </c>
      <c r="B14" s="11"/>
      <c r="C14" s="11"/>
    </row>
    <row r="15" spans="1:3">
      <c r="A15" s="15" t="s">
        <v>128</v>
      </c>
      <c r="B15" s="39"/>
      <c r="C15" s="39"/>
    </row>
    <row r="16" spans="1:3">
      <c r="A16" s="11" t="s">
        <v>129</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130</v>
      </c>
    </row>
    <row r="2" spans="1:1">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48</v>
      </c>
      <c r="B1" t="s">
        <v>53</v>
      </c>
      <c r="C1" s="8" t="s">
        <v>55</v>
      </c>
      <c r="D1" s="8" t="s">
        <v>60</v>
      </c>
      <c r="E1" s="3" t="s">
        <v>62</v>
      </c>
      <c r="F1" s="2" t="s">
        <v>100</v>
      </c>
      <c r="G1" s="2" t="s">
        <v>102</v>
      </c>
      <c r="H1" s="4">
        <v>0.7</v>
      </c>
      <c r="I1" t="s">
        <v>132</v>
      </c>
      <c r="J1" t="s">
        <v>133</v>
      </c>
      <c r="L1" t="s">
        <v>134</v>
      </c>
    </row>
    <row r="2" spans="1:12">
      <c r="A2" t="s">
        <v>49</v>
      </c>
      <c r="B2" t="s">
        <v>131</v>
      </c>
      <c r="C2" t="s">
        <v>135</v>
      </c>
      <c r="D2" s="2" t="s">
        <v>136</v>
      </c>
      <c r="E2" s="1" t="s">
        <v>137</v>
      </c>
      <c r="F2" s="2" t="s">
        <v>138</v>
      </c>
      <c r="G2" s="2" t="s">
        <v>139</v>
      </c>
      <c r="H2" s="4">
        <v>0.25</v>
      </c>
      <c r="I2" t="s">
        <v>140</v>
      </c>
      <c r="J2" t="s">
        <v>141</v>
      </c>
      <c r="L2" t="s">
        <v>10</v>
      </c>
    </row>
    <row r="3" spans="1:12">
      <c r="A3" t="s">
        <v>142</v>
      </c>
      <c r="C3" t="s">
        <v>143</v>
      </c>
      <c r="D3" s="2" t="s">
        <v>61</v>
      </c>
      <c r="E3" s="1" t="s">
        <v>63</v>
      </c>
      <c r="F3" s="2" t="s">
        <v>144</v>
      </c>
      <c r="G3" s="2" t="s">
        <v>145</v>
      </c>
      <c r="H3" s="4">
        <v>0.55000000000000004</v>
      </c>
      <c r="I3" t="s">
        <v>146</v>
      </c>
      <c r="J3" t="s">
        <v>147</v>
      </c>
    </row>
    <row r="4" spans="1:12">
      <c r="A4" t="s">
        <v>148</v>
      </c>
      <c r="C4" t="s">
        <v>56</v>
      </c>
      <c r="E4" s="1" t="s">
        <v>149</v>
      </c>
      <c r="G4" s="2" t="s">
        <v>103</v>
      </c>
      <c r="H4" s="4">
        <v>0.15</v>
      </c>
      <c r="I4" t="s">
        <v>150</v>
      </c>
      <c r="J4" t="s">
        <v>151</v>
      </c>
    </row>
    <row r="5" spans="1:12">
      <c r="A5" t="s">
        <v>152</v>
      </c>
      <c r="E5" s="1" t="s">
        <v>153</v>
      </c>
      <c r="G5" s="2" t="s">
        <v>154</v>
      </c>
      <c r="H5" s="4">
        <v>0.7</v>
      </c>
      <c r="I5" t="s">
        <v>155</v>
      </c>
      <c r="J5" t="s">
        <v>156</v>
      </c>
    </row>
    <row r="6" spans="1:12">
      <c r="E6" s="1" t="s">
        <v>157</v>
      </c>
      <c r="G6" s="2" t="s">
        <v>158</v>
      </c>
      <c r="H6" s="4">
        <v>0.3</v>
      </c>
      <c r="J6" t="s">
        <v>159</v>
      </c>
    </row>
    <row r="7" spans="1:12">
      <c r="E7" s="1" t="s">
        <v>160</v>
      </c>
      <c r="G7" s="2" t="s">
        <v>138</v>
      </c>
    </row>
    <row r="8" spans="1:12">
      <c r="E8" s="1" t="s">
        <v>161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file>

<file path=customXml/itemProps2.xml><?xml version="1.0" encoding="utf-8"?>
<ds:datastoreItem xmlns:ds="http://schemas.openxmlformats.org/officeDocument/2006/customXml" ds:itemID="{35BA12A4-28D8-4B43-A89E-841EEE465FC6}"/>
</file>

<file path=customXml/itemProps3.xml><?xml version="1.0" encoding="utf-8"?>
<ds:datastoreItem xmlns:ds="http://schemas.openxmlformats.org/officeDocument/2006/customXml" ds:itemID="{01F5870B-2586-4CDF-90F2-01D899E75D1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2024-07-17T03:10:27Z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