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angie\Downloads\"/>
    </mc:Choice>
  </mc:AlternateContent>
  <xr:revisionPtr revIDLastSave="0" documentId="13_ncr:1_{CE025448-B9BF-4A73-9DA5-9BFAC7EEEBB1}"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<sst xmlns="http://schemas.openxmlformats.org/spreadsheetml/2006/main" count="201" uniqueCount="160">
  <si>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</si>
  <si>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</si>
  <si>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</si>
  <si>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</si>
  <si>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</si>
  <si>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</si>
  <si>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</si>
  <si>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</si>
  <si>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</si>
  <si>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</si>
  <si>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</si>
  <si>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</si>
  <si>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</si>
  <si>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</si>
  <si>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</si>
  <si>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</si>
  <si>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</si>
  <si>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</si>
  <si>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</si>
  <si>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</si>
  <si>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</si>
  <si>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</si>
  <si>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</si>
  <si>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</si>
  <si>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</si>
  <si>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</si>
  <si>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</si>
  <si>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</si>
  <si>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</si>
  <si>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</si>
  <si>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</si>
  <si>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</si>
  <si>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</si>
  <si>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</si>
  <si>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</si>
  <si>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</si>
  <si>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</si>
  <si>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</si>
  <si>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</si>
  <si>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</si>
  <si>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</si>
  <si>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</si>
  <si>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</si>
  <si>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</si>
  <si>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</si>
  <si>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</si>
  <si>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</si>
  <si>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</si>
  <si>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</si>
  <si>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</si>
  <si>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</si>
  <si>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</si>
  <si>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</si>
  <si>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</si>
  <si>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</si>
  <si>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</si>
  <si>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</si>
  <si>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</si>
  <si>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</si>
  <si>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</si>
  <si>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</si>
  <si>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</si>
  <si>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</si>
  <si>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</si>
  <si>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</si>
  <si>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</si>
  <si>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</si>
  <si>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</si>
  <si>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</si>
  <si>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</si>
  <si>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</si>
  <si>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</si>
  <si>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</si>
  <si>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</si>
  <si>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</si>
  <si>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</si>
  <si>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</si>
  <si>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</si>
  <si>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</si>
  <si>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</si>
  <si>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</si>
  <si>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</si>
  <si>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</si>
  <si>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</si>
  <si>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</si>
  <si>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</si>
  <si>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</si>
  <si>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</si>
  <si>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</si>
  <si>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</si>
  <si>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</si>
  <si>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</si>
  <si>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</si>
  <si>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</si>
  <si>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</si>
  <si>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</si>
  <si>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</si>
  <si>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</si>
  <si>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</si>
  <si>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</si>
  <si>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</si>
  <si>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</si>
  <si>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</si>
  <si>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</si>
  <si>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</si>
  <si>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</si>
  <si>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</si>
  <si>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</si>
  <si>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</si>
  <si>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</si>
  <si>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</si>
  <si>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</si>
  <si>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</si>
  <si>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</si>
  <si>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</si>
  <si>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</si>
  <si>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</si>
  <si>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</si>
  <si>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</si>
  <si>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</si>
  <si>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</si>
  <si>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</si>
  <si>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</si>
  <si>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</si>
  <si>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</si>
  <si>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</si>
  <si>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</si>
  <si>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</si>
  <si>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</si>
  <si>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</si>
  <si>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</si>
  <si>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</si>
  <si>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</si>
  <si>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</si>
  <si>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Perjucio respecto de Liliana Pardo Gaona</t>
  </si>
  <si>
    <t>Perjucio respecto de Miguel Ángel Morales Russi</t>
  </si>
  <si>
    <t>9 de julio de 2024 (corresponde a la fecha de la primera audiencia)</t>
  </si>
  <si>
    <t xml:space="preserve">Julio 2 de 2024 </t>
  </si>
  <si>
    <t>Junio 21 de 2024</t>
  </si>
  <si>
    <t>Todo riesgo construcción y montaje</t>
  </si>
  <si>
    <t xml:space="preserve">No se presentó, se trata de un incidente de reparación integral. </t>
  </si>
  <si>
    <t>No aplica</t>
  </si>
  <si>
    <t>David Andrés Grajales Marin (IDU)</t>
  </si>
  <si>
    <t>Liliana Pardo Gaona - Miguel Ángel Morales Russi</t>
  </si>
  <si>
    <t>Décimo Penal del Circuito Especializado con Funciones de Conocimiento OIT de Bogotá D.C.</t>
  </si>
  <si>
    <t>110016000010120090007200</t>
  </si>
  <si>
    <t xml:space="preserve">1. Se solicitará la exclusión de la aseguradora del incidente debido a la inasegurabilidad del dolo. 2. Se solicitará la absolución por haber operado la prescripción derivada del contrato de seguros. 3 Se solicitará que se nieguen las pretensiones de la demana, por no estar amparado el riesgo. </t>
  </si>
  <si>
    <t>Respecto de Liliana Pardo</t>
  </si>
  <si>
    <t>Respecto de Miguel Morales</t>
  </si>
  <si>
    <t>VISTO BUENO ABOGADO INTERNO</t>
  </si>
  <si>
    <t>Entre los años 2005 al 2012</t>
  </si>
  <si>
    <t>Corresponde a un proceso de incidente de reparación integral que surge por una condena penal en contra de los ciudadano Liiana Pardo Gaona y Miguel Ángel Morales Russi, por los delitos de contrato sin cumplimiento de los requisitos legales, peculado por apropiación, prevaricato por omisión, interes indebido en la celebración de contratos y concusión, en razón de unos contratos en la construcción del Fase III de Transmilenio durante los años 2005 al 2012.</t>
  </si>
  <si>
    <t>TRCM-1371</t>
  </si>
  <si>
    <t>Constructora Bogotá Fase III S.A. CONFASE S.A.</t>
  </si>
  <si>
    <t>Desde el 7 de noviembre de 2008 hasta el 30 de diciembre de 2012</t>
  </si>
  <si>
    <t>Royal &amp; Sun Alliance Seguros Colombia S.A.</t>
  </si>
  <si>
    <t>Seguros Colpatria S.A.</t>
  </si>
  <si>
    <t>TRCM - 1371</t>
  </si>
  <si>
    <t>La contingencia se califica como remota, debido a que la póliza no presta cobertura material a los hechos objeto del litigio.
Lo primero que debe tomarse en consideración, es que la póliza de seguro No. TRCM 1371 cuyo asegurado es CONSTRUCTORA BOGOTÁ FASE III. CONFASE S.A., presta cobertura temporal, en tanto el hecho, esto es, la apropiación de dineros por parte de LILIANA PARDO GAONA y MIGUEL ÁNGEL MORALES RUSSI ocurrió entre los años 2008 y 2012, es decir, acaeció dentro de la vigencia de la póliza comprendida entre el 7 de noviembre de 2008 y el 20 de diciembre de 2012. No obstante, no presta cobertura material, habida cuenta que los riesgos amparados en el contrato de seguro hacen referencia a los servicios de construcción y montaje de la "construcción y adecuación del sistema de Transmilenio Fase III”, sin avizorarse amparos por responsabilidad civil contractual o extracontractual, o en su defecto, sin que se trate el contrato debatido de un seguro de cumplimiento.
De igual manera, pese a que la responsabilidad del asegurado, quien en este caso es CONFASE S.A, no se debatió al interior del proceso penal que se adelantó, en tanto, este solo se formuló en contra de los señores LILIANA PARDO GAONA y MIGUEL ÁNGEL MORALES RUSSI. Dado que en el incidente de reparación integral fue vinculada la asegurada, dependerá del debate probatorio determinar si le asiste algún grado de cuantificación de la indemnización. Ello sin perjuicio de que en el plenario no se encuentran pruebas que acrediten que dicha empresa hubiese tenido representación o participación en la comisión del delito, en tanto este fue perpetuado por representantes directos del Instituto de Desarrollo Urbano - IDU.  
Todo lo anterior, sin perjuicio del carácter contingente del proceso.</t>
  </si>
  <si>
    <t xml:space="preserve">La liquidación objetiva asciende a la suma de $36.539.203.066, de conformidad con los siguientes argumentos:
Valor asegurado: Sin perjuicio de que en el contrato de seguro no existe cobertura alguna en la cual se ubiquen los hechos objeto de litis y que en consecuencia los amparen. Se tomará como limite el valor asegurado, dentro del cual se encuentra cobijado el valor total de las pretensiones que asciende a $66.434.914.665. Lo anterior, por cuanto no cabe duda respecto al valor de las pretensiones, puesto que se demostró el desfalco económico sufrido en contra del IDU, y por ende de la administración distrital, por causa de las conductas delictuosas de los procesados, situación que ya fue decantada conforme a lo debatido y probado en el proceso penal, que culminó con sentencia condenatoria.
Coaseguro: En caso de una eventual condena, la aseguradora sólo respondería hasta el 55 % de la misma, es decir, $36.539.203.066, toda vez que existe un coaseguro con Seguros Colpatria S.A. (hoy AXA Colpatria Seguros S.A.), y Royal &amp; Sun Alliance Seguros Colombia S.A., quienes asumirían el porcentaje restante, esto es, el 45% ($29.895.711.599). 
No obstante, y dada la intervención de otras Compañías de Seguro y la vinculación de otras Pólizas, el valor de la condena puede verse disminuido sin que se pueda en este punto afirmar cual sería el monto de participación de cada Aseguradora.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</si>
</sst>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0" applyNumberForma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6" fontId="0" fillId="0" borderId="2" xfId="0" applyNumberForma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90" zoomScaleNormal="90" workbookViewId="0">
      <selection activeCell="C18" sqref="C18"/>
    </sheetView>
  </sheetViews>
  <sheetFormatPr baseColWidth="10" defaultColWidth="0" defaultRowHeight="14.5" x14ac:dyDescent="0.35"/>
  <cols>
    <col min="1" max="1" width="46.089843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9" t="s">
        <v>0</v>
      </c>
      <c r="B1" s="39"/>
      <c r="C1" s="39"/>
    </row>
    <row r="2" spans="1:3" x14ac:dyDescent="0.35">
      <c r="A2" s="5" t="s">
        <v>1</v>
      </c>
      <c r="B2" s="41" t="s">
        <v>145</v>
      </c>
      <c r="C2" s="42"/>
    </row>
    <row r="3" spans="1:3" x14ac:dyDescent="0.35">
      <c r="A3" s="5" t="s">
        <v>2</v>
      </c>
      <c r="B3" s="43" t="s">
        <v>144</v>
      </c>
      <c r="C3" s="44"/>
    </row>
    <row r="4" spans="1:3" x14ac:dyDescent="0.35">
      <c r="A4" s="5" t="s">
        <v>3</v>
      </c>
      <c r="B4" s="43" t="s">
        <v>143</v>
      </c>
      <c r="C4" s="44"/>
    </row>
    <row r="5" spans="1:3" ht="14.5" customHeight="1" x14ac:dyDescent="0.35">
      <c r="A5" s="5" t="s">
        <v>4</v>
      </c>
      <c r="B5" s="45" t="s">
        <v>142</v>
      </c>
      <c r="C5" s="44"/>
    </row>
    <row r="6" spans="1:3" x14ac:dyDescent="0.35">
      <c r="A6" s="5" t="s">
        <v>5</v>
      </c>
      <c r="B6" s="40" t="s">
        <v>6</v>
      </c>
      <c r="C6" s="40"/>
    </row>
    <row r="7" spans="1:3" x14ac:dyDescent="0.35">
      <c r="A7" s="5" t="s">
        <v>7</v>
      </c>
      <c r="B7" s="40" t="s">
        <v>141</v>
      </c>
      <c r="C7" s="40"/>
    </row>
    <row r="8" spans="1:3" x14ac:dyDescent="0.35">
      <c r="A8" s="5" t="s">
        <v>8</v>
      </c>
      <c r="B8" s="36" t="s">
        <v>150</v>
      </c>
      <c r="C8" s="36"/>
    </row>
    <row r="9" spans="1:3" x14ac:dyDescent="0.35">
      <c r="A9" s="5" t="s">
        <v>9</v>
      </c>
      <c r="B9" s="36" t="s">
        <v>140</v>
      </c>
      <c r="C9" s="36"/>
    </row>
    <row r="10" spans="1:3" x14ac:dyDescent="0.35">
      <c r="A10" s="5" t="s">
        <v>10</v>
      </c>
      <c r="B10" s="36" t="s">
        <v>140</v>
      </c>
      <c r="C10" s="36"/>
    </row>
    <row r="11" spans="1:3" ht="23.25" customHeight="1" x14ac:dyDescent="0.35">
      <c r="A11" s="5" t="s">
        <v>11</v>
      </c>
      <c r="B11" s="37" t="s">
        <v>139</v>
      </c>
      <c r="C11" s="38"/>
    </row>
    <row r="12" spans="1:3" x14ac:dyDescent="0.35">
      <c r="A12" s="47" t="s">
        <v>12</v>
      </c>
      <c r="B12" s="40" t="s">
        <v>151</v>
      </c>
      <c r="C12" s="40"/>
    </row>
    <row r="13" spans="1:3" ht="30" customHeight="1" x14ac:dyDescent="0.35">
      <c r="A13" s="47"/>
      <c r="B13" s="40"/>
      <c r="C13" s="40"/>
    </row>
    <row r="14" spans="1:3" ht="73.5" customHeight="1" x14ac:dyDescent="0.35">
      <c r="A14" s="47"/>
      <c r="B14" s="40"/>
      <c r="C14" s="40"/>
    </row>
    <row r="15" spans="1:3" ht="29" x14ac:dyDescent="0.35">
      <c r="A15" s="5" t="s">
        <v>13</v>
      </c>
      <c r="B15" s="50">
        <f>SUM(C17,C18,C20,C21,C23)</f>
        <v>66434914665</v>
      </c>
      <c r="C15" s="51"/>
    </row>
    <row r="16" spans="1:3" ht="33.75" customHeight="1" x14ac:dyDescent="0.35">
      <c r="A16" s="52" t="s">
        <v>14</v>
      </c>
      <c r="B16" s="53" t="s">
        <v>15</v>
      </c>
      <c r="C16" s="53"/>
    </row>
    <row r="17" spans="1:3" ht="33.75" customHeight="1" x14ac:dyDescent="0.35">
      <c r="A17" s="52"/>
      <c r="B17" s="11" t="s">
        <v>134</v>
      </c>
      <c r="C17" s="6">
        <v>37950522666</v>
      </c>
    </row>
    <row r="18" spans="1:3" ht="33.75" customHeight="1" x14ac:dyDescent="0.35">
      <c r="A18" s="52"/>
      <c r="B18" s="11" t="s">
        <v>135</v>
      </c>
      <c r="C18" s="6">
        <v>28484391999</v>
      </c>
    </row>
    <row r="19" spans="1:3" x14ac:dyDescent="0.35">
      <c r="A19" s="52"/>
      <c r="B19" s="54" t="s">
        <v>16</v>
      </c>
      <c r="C19" s="55"/>
    </row>
    <row r="20" spans="1:3" x14ac:dyDescent="0.35">
      <c r="A20" s="52"/>
      <c r="B20" s="11"/>
      <c r="C20" s="6"/>
    </row>
    <row r="21" spans="1:3" x14ac:dyDescent="0.35">
      <c r="A21" s="52"/>
      <c r="B21" s="11"/>
      <c r="C21" s="6"/>
    </row>
    <row r="22" spans="1:3" x14ac:dyDescent="0.35">
      <c r="A22" s="52"/>
      <c r="B22" s="54" t="s">
        <v>17</v>
      </c>
      <c r="C22" s="55"/>
    </row>
    <row r="23" spans="1:3" x14ac:dyDescent="0.35">
      <c r="A23" s="52"/>
      <c r="B23" s="11"/>
      <c r="C23" s="16"/>
    </row>
    <row r="24" spans="1:3" x14ac:dyDescent="0.35">
      <c r="A24" s="5" t="s">
        <v>18</v>
      </c>
      <c r="B24" s="40" t="s">
        <v>153</v>
      </c>
      <c r="C24" s="40"/>
    </row>
    <row r="25" spans="1:3" x14ac:dyDescent="0.35">
      <c r="A25" s="5" t="s">
        <v>19</v>
      </c>
      <c r="B25" s="40">
        <v>900191856</v>
      </c>
      <c r="C25" s="40"/>
    </row>
    <row r="26" spans="1:3" x14ac:dyDescent="0.35">
      <c r="A26" s="5" t="s">
        <v>20</v>
      </c>
      <c r="B26" s="40" t="s">
        <v>152</v>
      </c>
      <c r="C26" s="40"/>
    </row>
    <row r="27" spans="1:3" x14ac:dyDescent="0.35">
      <c r="A27" s="5" t="s">
        <v>21</v>
      </c>
      <c r="B27" s="48" t="s">
        <v>137</v>
      </c>
      <c r="C27" s="49"/>
    </row>
    <row r="28" spans="1:3" x14ac:dyDescent="0.35">
      <c r="A28" s="5" t="s">
        <v>22</v>
      </c>
      <c r="B28" s="46" t="s">
        <v>138</v>
      </c>
      <c r="C28" s="46"/>
    </row>
    <row r="29" spans="1:3" x14ac:dyDescent="0.35">
      <c r="A29" s="5" t="s">
        <v>23</v>
      </c>
      <c r="B29" s="40" t="s">
        <v>136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12" sqref="B12:C12"/>
    </sheetView>
  </sheetViews>
  <sheetFormatPr baseColWidth="10" defaultColWidth="0" defaultRowHeight="14.5" x14ac:dyDescent="0.35"/>
  <cols>
    <col min="1" max="1" width="44.453125" customWidth="1"/>
    <col min="2" max="2" width="25.81640625" customWidth="1"/>
    <col min="3" max="3" width="100.6328125" customWidth="1"/>
    <col min="4" max="16384" width="11.453125" hidden="1"/>
  </cols>
  <sheetData>
    <row r="1" spans="1:3" ht="18.5" x14ac:dyDescent="0.35">
      <c r="A1" s="56" t="s">
        <v>24</v>
      </c>
      <c r="B1" s="56"/>
      <c r="C1" s="56"/>
    </row>
    <row r="2" spans="1:3" x14ac:dyDescent="0.35">
      <c r="A2" s="13" t="s">
        <v>25</v>
      </c>
      <c r="B2" s="57" t="s">
        <v>26</v>
      </c>
      <c r="C2" s="58"/>
    </row>
    <row r="3" spans="1:3" x14ac:dyDescent="0.35">
      <c r="A3" s="5" t="s">
        <v>1</v>
      </c>
      <c r="B3" s="40" t="str">
        <f>'GENERALES NOTA 322'!B2:C2</f>
        <v>110016000010120090007200</v>
      </c>
      <c r="C3" s="40"/>
    </row>
    <row r="4" spans="1:3" x14ac:dyDescent="0.35">
      <c r="A4" s="5" t="s">
        <v>2</v>
      </c>
      <c r="B4" s="40" t="str">
        <f>'GENERALES NOTA 322'!B3:C3</f>
        <v>Décimo Penal del Circuito Especializado con Funciones de Conocimiento OIT de Bogotá D.C.</v>
      </c>
      <c r="C4" s="40"/>
    </row>
    <row r="5" spans="1:3" x14ac:dyDescent="0.35">
      <c r="A5" s="5" t="s">
        <v>3</v>
      </c>
      <c r="B5" s="40" t="str">
        <f>'GENERALES NOTA 322'!B4:C4</f>
        <v>Liliana Pardo Gaona - Miguel Ángel Morales Russi</v>
      </c>
      <c r="C5" s="40"/>
    </row>
    <row r="6" spans="1:3" x14ac:dyDescent="0.35">
      <c r="A6" s="5" t="s">
        <v>4</v>
      </c>
      <c r="B6" s="40" t="str">
        <f>'GENERALES NOTA 322'!B5:C5</f>
        <v>David Andrés Grajales Marin (IDU)</v>
      </c>
      <c r="C6" s="40"/>
    </row>
    <row r="7" spans="1:3" x14ac:dyDescent="0.35">
      <c r="A7" s="5" t="s">
        <v>5</v>
      </c>
      <c r="B7" s="40" t="str">
        <f>'GENERALES NOTA 322'!B6:C6</f>
        <v>LLAMADA EN GARANTIA</v>
      </c>
      <c r="C7" s="40"/>
    </row>
    <row r="8" spans="1:3" x14ac:dyDescent="0.35">
      <c r="A8" s="13" t="s">
        <v>27</v>
      </c>
      <c r="B8" s="40" t="s">
        <v>157</v>
      </c>
      <c r="C8" s="40"/>
    </row>
    <row r="9" spans="1:3" x14ac:dyDescent="0.35">
      <c r="A9" s="13" t="s">
        <v>11</v>
      </c>
      <c r="B9" s="40" t="s">
        <v>139</v>
      </c>
      <c r="C9" s="40"/>
    </row>
    <row r="10" spans="1:3" x14ac:dyDescent="0.35">
      <c r="A10" s="13" t="s">
        <v>28</v>
      </c>
      <c r="B10" s="59">
        <v>364133625923</v>
      </c>
      <c r="C10" s="60"/>
    </row>
    <row r="11" spans="1:3" x14ac:dyDescent="0.35">
      <c r="A11" s="13" t="s">
        <v>29</v>
      </c>
      <c r="B11" s="57"/>
      <c r="C11" s="58"/>
    </row>
    <row r="12" spans="1:3" x14ac:dyDescent="0.35">
      <c r="A12" s="13" t="s">
        <v>30</v>
      </c>
      <c r="B12" s="43"/>
      <c r="C12" s="44"/>
    </row>
    <row r="13" spans="1:3" x14ac:dyDescent="0.35">
      <c r="A13" s="13" t="s">
        <v>31</v>
      </c>
      <c r="B13" s="40" t="s">
        <v>154</v>
      </c>
      <c r="C13" s="40"/>
    </row>
    <row r="14" spans="1:3" x14ac:dyDescent="0.35">
      <c r="A14" s="13" t="s">
        <v>32</v>
      </c>
      <c r="B14" s="40" t="s">
        <v>98</v>
      </c>
      <c r="C14" s="40"/>
    </row>
    <row r="15" spans="1:3" x14ac:dyDescent="0.35">
      <c r="A15" s="13" t="s">
        <v>33</v>
      </c>
      <c r="B15" s="40"/>
      <c r="C15" s="40"/>
    </row>
    <row r="16" spans="1:3" x14ac:dyDescent="0.35">
      <c r="A16" s="61" t="s">
        <v>34</v>
      </c>
      <c r="B16" s="40"/>
      <c r="C16" s="40"/>
    </row>
    <row r="17" spans="1:3" x14ac:dyDescent="0.35">
      <c r="A17" s="62"/>
      <c r="B17" s="9" t="s">
        <v>35</v>
      </c>
      <c r="C17" s="10" t="s">
        <v>36</v>
      </c>
    </row>
    <row r="18" spans="1:3" x14ac:dyDescent="0.35">
      <c r="A18" s="62"/>
      <c r="B18" s="11" t="s">
        <v>156</v>
      </c>
      <c r="C18" s="35">
        <v>0.35</v>
      </c>
    </row>
    <row r="19" spans="1:3" ht="29" x14ac:dyDescent="0.35">
      <c r="A19" s="62"/>
      <c r="B19" s="11" t="s">
        <v>155</v>
      </c>
      <c r="C19" s="35">
        <v>0.1</v>
      </c>
    </row>
    <row r="20" spans="1:3" x14ac:dyDescent="0.35">
      <c r="A20" s="62"/>
      <c r="B20" s="11"/>
      <c r="C20" s="11"/>
    </row>
    <row r="21" spans="1:3" x14ac:dyDescent="0.35">
      <c r="A21" s="13" t="s">
        <v>37</v>
      </c>
      <c r="B21" s="40"/>
      <c r="C21" s="40"/>
    </row>
    <row r="22" spans="1:3" x14ac:dyDescent="0.35">
      <c r="A22" s="13" t="s">
        <v>38</v>
      </c>
      <c r="B22" s="43"/>
      <c r="C22" s="44"/>
    </row>
    <row r="23" spans="1:3" x14ac:dyDescent="0.35">
      <c r="A23" s="13" t="s">
        <v>39</v>
      </c>
      <c r="B23" s="40"/>
      <c r="C23" s="40"/>
    </row>
    <row r="24" spans="1:3" x14ac:dyDescent="0.35">
      <c r="A24" s="13" t="s">
        <v>40</v>
      </c>
      <c r="B24" s="40"/>
      <c r="C24" s="40"/>
    </row>
    <row r="25" spans="1:3" x14ac:dyDescent="0.35">
      <c r="A25" s="13" t="s">
        <v>41</v>
      </c>
      <c r="B25" s="40"/>
      <c r="C25" s="40"/>
    </row>
    <row r="26" spans="1:3" x14ac:dyDescent="0.35">
      <c r="A26" s="12" t="s">
        <v>42</v>
      </c>
      <c r="B26" s="40"/>
      <c r="C26" s="40"/>
    </row>
    <row r="27" spans="1:3" x14ac:dyDescent="0.35">
      <c r="A27" s="63" t="s">
        <v>43</v>
      </c>
      <c r="B27" s="63"/>
      <c r="C27" s="63"/>
    </row>
    <row r="28" spans="1:3" ht="14.5" customHeight="1" x14ac:dyDescent="0.35">
      <c r="A28" s="64" t="s">
        <v>44</v>
      </c>
      <c r="B28" s="65"/>
      <c r="C28" s="31"/>
    </row>
    <row r="29" spans="1:3" ht="14.5" customHeight="1" x14ac:dyDescent="0.35">
      <c r="A29" s="66" t="s">
        <v>45</v>
      </c>
      <c r="B29" s="67"/>
      <c r="C29" s="31"/>
    </row>
    <row r="30" spans="1:3" ht="14.5" customHeight="1" x14ac:dyDescent="0.35">
      <c r="A30" s="66" t="s">
        <v>46</v>
      </c>
      <c r="B30" s="67"/>
      <c r="C30" s="32"/>
    </row>
    <row r="31" spans="1:3" ht="14.5" customHeight="1" x14ac:dyDescent="0.35">
      <c r="A31" s="66" t="s">
        <v>47</v>
      </c>
      <c r="B31" s="67"/>
      <c r="C31" s="31"/>
    </row>
    <row r="32" spans="1:3" x14ac:dyDescent="0.35">
      <c r="A32" s="66" t="s">
        <v>48</v>
      </c>
      <c r="B32" s="67"/>
      <c r="C32" s="31"/>
    </row>
    <row r="33" spans="1:3" ht="14.5" customHeight="1" x14ac:dyDescent="0.35">
      <c r="A33" s="66" t="s">
        <v>49</v>
      </c>
      <c r="B33" s="67"/>
      <c r="C33" s="31"/>
    </row>
    <row r="34" spans="1:3" ht="14.5" customHeight="1" x14ac:dyDescent="0.35">
      <c r="A34" s="66" t="s">
        <v>50</v>
      </c>
      <c r="B34" s="67"/>
      <c r="C34" s="33"/>
    </row>
    <row r="35" spans="1:3" x14ac:dyDescent="0.35">
      <c r="A35" s="64" t="s">
        <v>51</v>
      </c>
      <c r="B35" s="65"/>
      <c r="C35" s="34"/>
    </row>
    <row r="36" spans="1:3" x14ac:dyDescent="0.35">
      <c r="A36" s="69" t="s">
        <v>52</v>
      </c>
      <c r="B36" s="69"/>
      <c r="C36" s="69"/>
    </row>
    <row r="37" spans="1:3" x14ac:dyDescent="0.35">
      <c r="A37" s="68" t="s">
        <v>53</v>
      </c>
      <c r="B37" s="68"/>
      <c r="C37" s="11"/>
    </row>
    <row r="38" spans="1:3" x14ac:dyDescent="0.35">
      <c r="A38" s="68" t="s">
        <v>54</v>
      </c>
      <c r="B38" s="68"/>
      <c r="C38" s="11"/>
    </row>
    <row r="39" spans="1:3" x14ac:dyDescent="0.35">
      <c r="A39" s="68" t="s">
        <v>55</v>
      </c>
      <c r="B39" s="68"/>
      <c r="C39" s="11"/>
    </row>
    <row r="40" spans="1:3" x14ac:dyDescent="0.35">
      <c r="A40" s="68" t="s">
        <v>56</v>
      </c>
      <c r="B40" s="68"/>
      <c r="C40" s="11"/>
    </row>
    <row r="41" spans="1:3" x14ac:dyDescent="0.35">
      <c r="A41" s="68" t="s">
        <v>57</v>
      </c>
      <c r="B41" s="68"/>
      <c r="C41" s="11"/>
    </row>
    <row r="42" spans="1:3" x14ac:dyDescent="0.35">
      <c r="A42" s="68" t="s">
        <v>58</v>
      </c>
      <c r="B42" s="68"/>
      <c r="C42" s="11"/>
    </row>
    <row r="43" spans="1:3" x14ac:dyDescent="0.35">
      <c r="A43" s="68" t="s">
        <v>59</v>
      </c>
      <c r="B43" s="68"/>
      <c r="C43" s="11"/>
    </row>
    <row r="44" spans="1:3" x14ac:dyDescent="0.35">
      <c r="A44" s="68" t="s">
        <v>60</v>
      </c>
      <c r="B44" s="68"/>
      <c r="C44" s="11"/>
    </row>
    <row r="45" spans="1:3" x14ac:dyDescent="0.35">
      <c r="A45" s="68" t="s">
        <v>61</v>
      </c>
      <c r="B45" s="68"/>
      <c r="C45" s="11"/>
    </row>
    <row r="46" spans="1:3" x14ac:dyDescent="0.35">
      <c r="A46" s="68" t="s">
        <v>62</v>
      </c>
      <c r="B46" s="68"/>
      <c r="C46" s="11"/>
    </row>
    <row r="47" spans="1:3" x14ac:dyDescent="0.35">
      <c r="A47" s="68" t="s">
        <v>63</v>
      </c>
      <c r="B47" s="68"/>
      <c r="C47" s="11"/>
    </row>
    <row r="48" spans="1:3" x14ac:dyDescent="0.35">
      <c r="A48" s="68" t="s">
        <v>64</v>
      </c>
      <c r="B48" s="68"/>
      <c r="C48" s="11"/>
    </row>
    <row r="49" spans="1:3" x14ac:dyDescent="0.35">
      <c r="A49" s="68" t="s">
        <v>65</v>
      </c>
      <c r="B49" s="68"/>
      <c r="C49" s="11"/>
    </row>
    <row r="50" spans="1:3" x14ac:dyDescent="0.35">
      <c r="A50" s="68" t="s">
        <v>66</v>
      </c>
      <c r="B50" s="68"/>
      <c r="C50" s="11"/>
    </row>
    <row r="51" spans="1:3" x14ac:dyDescent="0.35">
      <c r="A51" s="68" t="s">
        <v>67</v>
      </c>
      <c r="B51" s="68"/>
      <c r="C51" s="11"/>
    </row>
    <row r="52" spans="1:3" x14ac:dyDescent="0.35">
      <c r="A52" s="68" t="s">
        <v>68</v>
      </c>
      <c r="B52" s="68"/>
      <c r="C52" s="11"/>
    </row>
    <row r="53" spans="1:3" x14ac:dyDescent="0.35">
      <c r="A53" s="70"/>
      <c r="B53" s="70"/>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90" zoomScaleNormal="90" workbookViewId="0">
      <selection activeCell="B29" sqref="B29:C29"/>
    </sheetView>
  </sheetViews>
  <sheetFormatPr baseColWidth="10" defaultColWidth="0" defaultRowHeight="14.5" x14ac:dyDescent="0.35"/>
  <cols>
    <col min="1" max="1" width="52.089843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6" t="s">
        <v>69</v>
      </c>
      <c r="B1" s="56"/>
      <c r="C1" s="56"/>
    </row>
    <row r="2" spans="1:6" x14ac:dyDescent="0.35">
      <c r="A2" s="20" t="s">
        <v>25</v>
      </c>
      <c r="B2" s="87" t="str">
        <f>'[2]AUTOS NOTA 321'!B2:C2</f>
        <v xml:space="preserve">SINIESTRO   LEGIS </v>
      </c>
      <c r="C2" s="88"/>
    </row>
    <row r="3" spans="1:6" x14ac:dyDescent="0.35">
      <c r="A3" s="21" t="s">
        <v>1</v>
      </c>
      <c r="B3" s="89" t="str">
        <f>'GENERALES NOTA 322'!B2:C2</f>
        <v>110016000010120090007200</v>
      </c>
      <c r="C3" s="89"/>
    </row>
    <row r="4" spans="1:6" x14ac:dyDescent="0.35">
      <c r="A4" s="21" t="s">
        <v>2</v>
      </c>
      <c r="B4" s="89" t="str">
        <f>'GENERALES NOTA 322'!B3:C3</f>
        <v>Décimo Penal del Circuito Especializado con Funciones de Conocimiento OIT de Bogotá D.C.</v>
      </c>
      <c r="C4" s="89"/>
    </row>
    <row r="5" spans="1:6" x14ac:dyDescent="0.35">
      <c r="A5" s="21" t="s">
        <v>3</v>
      </c>
      <c r="B5" s="89" t="str">
        <f>'GENERALES NOTA 322'!B4:C4</f>
        <v>Liliana Pardo Gaona - Miguel Ángel Morales Russi</v>
      </c>
      <c r="C5" s="89"/>
    </row>
    <row r="6" spans="1:6" ht="14.5" customHeight="1" x14ac:dyDescent="0.35">
      <c r="A6" s="21" t="s">
        <v>4</v>
      </c>
      <c r="B6" s="89" t="str">
        <f>'GENERALES NOTA 322'!B5:C5</f>
        <v>David Andrés Grajales Marin (IDU)</v>
      </c>
      <c r="C6" s="89"/>
    </row>
    <row r="7" spans="1:6" x14ac:dyDescent="0.35">
      <c r="A7" s="21" t="s">
        <v>5</v>
      </c>
      <c r="B7" s="89" t="str">
        <f>'GENERALES NOTA 322'!B6:C6</f>
        <v>LLAMADA EN GARANTIA</v>
      </c>
      <c r="C7" s="89"/>
    </row>
    <row r="8" spans="1:6" ht="29" x14ac:dyDescent="0.35">
      <c r="A8" s="21" t="s">
        <v>13</v>
      </c>
      <c r="B8" s="83">
        <f>'GENERALES NOTA 322'!B15:C15</f>
        <v>66434914665</v>
      </c>
      <c r="C8" s="84"/>
    </row>
    <row r="9" spans="1:6" x14ac:dyDescent="0.35">
      <c r="A9" s="90" t="s">
        <v>14</v>
      </c>
      <c r="B9" s="74" t="s">
        <v>15</v>
      </c>
      <c r="C9" s="75"/>
    </row>
    <row r="10" spans="1:6" x14ac:dyDescent="0.35">
      <c r="A10" s="90"/>
      <c r="B10" s="22" t="s">
        <v>147</v>
      </c>
      <c r="C10" s="19">
        <f>'GENERALES NOTA 322'!C17</f>
        <v>37950522666</v>
      </c>
    </row>
    <row r="11" spans="1:6" x14ac:dyDescent="0.35">
      <c r="A11" s="90"/>
      <c r="B11" s="22" t="s">
        <v>148</v>
      </c>
      <c r="C11" s="19">
        <f>'GENERALES NOTA 322'!C18</f>
        <v>28484391999</v>
      </c>
    </row>
    <row r="12" spans="1:6" x14ac:dyDescent="0.35">
      <c r="A12" s="90"/>
      <c r="B12" s="74"/>
      <c r="C12" s="75"/>
    </row>
    <row r="13" spans="1:6" x14ac:dyDescent="0.35">
      <c r="A13" s="90"/>
      <c r="B13" s="22" t="s">
        <v>70</v>
      </c>
      <c r="C13" s="24"/>
    </row>
    <row r="14" spans="1:6" x14ac:dyDescent="0.35">
      <c r="A14" s="90"/>
      <c r="B14" s="22" t="s">
        <v>71</v>
      </c>
      <c r="C14" s="24"/>
      <c r="E14" t="s">
        <v>72</v>
      </c>
      <c r="F14" s="17">
        <v>0.7</v>
      </c>
    </row>
    <row r="15" spans="1:6" x14ac:dyDescent="0.35">
      <c r="A15" s="23" t="s">
        <v>73</v>
      </c>
      <c r="B15" s="87" t="s">
        <v>106</v>
      </c>
      <c r="C15" s="88" t="s">
        <v>74</v>
      </c>
    </row>
    <row r="16" spans="1:6" ht="15" customHeight="1" x14ac:dyDescent="0.35">
      <c r="A16" s="21" t="s">
        <v>75</v>
      </c>
      <c r="B16" s="85" t="s">
        <v>158</v>
      </c>
      <c r="C16" s="86"/>
    </row>
    <row r="17" spans="1:3" ht="28.5" customHeight="1" x14ac:dyDescent="0.35">
      <c r="A17" s="14" t="s">
        <v>76</v>
      </c>
      <c r="B17" s="76">
        <f>((C19+C20+C22+C23)-C26)*C25*C27</f>
        <v>36539203065.75</v>
      </c>
      <c r="C17" s="76"/>
    </row>
    <row r="18" spans="1:3" x14ac:dyDescent="0.35">
      <c r="A18" s="23" t="s">
        <v>77</v>
      </c>
      <c r="B18" s="77" t="s">
        <v>15</v>
      </c>
      <c r="C18" s="78"/>
    </row>
    <row r="19" spans="1:3" x14ac:dyDescent="0.35">
      <c r="A19" s="72"/>
      <c r="B19" s="22" t="s">
        <v>134</v>
      </c>
      <c r="C19" s="19">
        <v>37950522666</v>
      </c>
    </row>
    <row r="20" spans="1:3" ht="29" x14ac:dyDescent="0.35">
      <c r="A20" s="73"/>
      <c r="B20" s="22" t="s">
        <v>135</v>
      </c>
      <c r="C20" s="19">
        <v>28484391999</v>
      </c>
    </row>
    <row r="21" spans="1:3" x14ac:dyDescent="0.35">
      <c r="A21" s="73"/>
      <c r="B21" s="74" t="s">
        <v>16</v>
      </c>
      <c r="C21" s="75"/>
    </row>
    <row r="22" spans="1:3" x14ac:dyDescent="0.35">
      <c r="A22" s="73"/>
      <c r="B22" s="22" t="s">
        <v>70</v>
      </c>
      <c r="C22" s="19">
        <v>0</v>
      </c>
    </row>
    <row r="23" spans="1:3" ht="29" x14ac:dyDescent="0.35">
      <c r="A23" s="73"/>
      <c r="B23" s="22" t="s">
        <v>78</v>
      </c>
      <c r="C23" s="19">
        <v>0</v>
      </c>
    </row>
    <row r="24" spans="1:3" x14ac:dyDescent="0.35">
      <c r="A24" s="73"/>
      <c r="B24" s="74" t="s">
        <v>79</v>
      </c>
      <c r="C24" s="75"/>
    </row>
    <row r="25" spans="1:3" x14ac:dyDescent="0.35">
      <c r="A25" s="25"/>
      <c r="B25" s="22" t="s">
        <v>80</v>
      </c>
      <c r="C25" s="26">
        <v>0.55000000000000004</v>
      </c>
    </row>
    <row r="26" spans="1:3" x14ac:dyDescent="0.35">
      <c r="A26" s="27"/>
      <c r="B26" s="22" t="s">
        <v>29</v>
      </c>
      <c r="C26" s="28">
        <v>0</v>
      </c>
    </row>
    <row r="27" spans="1:3" x14ac:dyDescent="0.35">
      <c r="A27" s="27"/>
      <c r="B27" s="22" t="s">
        <v>81</v>
      </c>
      <c r="C27" s="26">
        <v>1</v>
      </c>
    </row>
    <row r="28" spans="1:3" x14ac:dyDescent="0.35">
      <c r="A28" s="18" t="s">
        <v>82</v>
      </c>
      <c r="B28" s="76">
        <f>IFERROR(B17*(VLOOKUP(B15,Hoja2!$G$1:$H$6,2,0)),16666)</f>
        <v>16666</v>
      </c>
      <c r="C28" s="76"/>
    </row>
    <row r="29" spans="1:3" ht="29" x14ac:dyDescent="0.35">
      <c r="A29" s="21" t="s">
        <v>83</v>
      </c>
      <c r="B29" s="79" t="s">
        <v>159</v>
      </c>
      <c r="C29" s="80"/>
    </row>
    <row r="30" spans="1:3" ht="29" x14ac:dyDescent="0.35">
      <c r="A30" s="21" t="s">
        <v>84</v>
      </c>
      <c r="B30" s="81" t="s">
        <v>146</v>
      </c>
      <c r="C30" s="82"/>
    </row>
    <row r="31" spans="1:3" ht="18.5" x14ac:dyDescent="0.35">
      <c r="A31" s="29" t="s">
        <v>85</v>
      </c>
      <c r="B31" s="29"/>
      <c r="C31" s="29"/>
    </row>
    <row r="32" spans="1:3" x14ac:dyDescent="0.35">
      <c r="A32" s="30" t="s">
        <v>149</v>
      </c>
      <c r="B32" s="71"/>
      <c r="C32" s="71"/>
    </row>
    <row r="33" spans="1:3" x14ac:dyDescent="0.35">
      <c r="A33" s="30" t="s">
        <v>86</v>
      </c>
      <c r="B33" s="71"/>
      <c r="C33" s="71"/>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36328125" customWidth="1"/>
    <col min="4" max="16384" width="10.81640625" hidden="1"/>
  </cols>
  <sheetData>
    <row r="1" spans="1:3" ht="18.5" x14ac:dyDescent="0.35">
      <c r="A1" s="56" t="s">
        <v>87</v>
      </c>
      <c r="B1" s="56"/>
      <c r="C1" s="56"/>
    </row>
    <row r="2" spans="1:3" ht="17" customHeight="1" x14ac:dyDescent="0.35">
      <c r="A2" s="13" t="s">
        <v>25</v>
      </c>
      <c r="B2" s="57" t="str">
        <f>'[2]AUTOS NOTA 321'!B2:C2</f>
        <v xml:space="preserve">SINIESTRO   LEGIS </v>
      </c>
      <c r="C2" s="58"/>
    </row>
    <row r="3" spans="1:3" ht="16" customHeight="1" x14ac:dyDescent="0.35">
      <c r="A3" s="5" t="s">
        <v>1</v>
      </c>
      <c r="B3" s="40" t="str">
        <f>'GENERALES NOTA 322'!B2:C2</f>
        <v>110016000010120090007200</v>
      </c>
      <c r="C3" s="40"/>
    </row>
    <row r="4" spans="1:3" x14ac:dyDescent="0.35">
      <c r="A4" s="5" t="s">
        <v>2</v>
      </c>
      <c r="B4" s="40" t="str">
        <f>'GENERALES NOTA 322'!B3:C3</f>
        <v>Décimo Penal del Circuito Especializado con Funciones de Conocimiento OIT de Bogotá D.C.</v>
      </c>
      <c r="C4" s="40"/>
    </row>
    <row r="5" spans="1:3" ht="29" customHeight="1" x14ac:dyDescent="0.35">
      <c r="A5" s="5" t="s">
        <v>3</v>
      </c>
      <c r="B5" s="40" t="str">
        <f>'GENERALES NOTA 322'!B4:C4</f>
        <v>Liliana Pardo Gaona - Miguel Ángel Morales Russi</v>
      </c>
      <c r="C5" s="40"/>
    </row>
    <row r="6" spans="1:3" x14ac:dyDescent="0.35">
      <c r="A6" s="5" t="s">
        <v>4</v>
      </c>
      <c r="B6" s="40" t="str">
        <f>'GENERALES NOTA 322'!B5:C5</f>
        <v>David Andrés Grajales Marin (IDU)</v>
      </c>
      <c r="C6" s="40"/>
    </row>
    <row r="7" spans="1:3" ht="43.5" customHeight="1" x14ac:dyDescent="0.35">
      <c r="A7" s="5" t="s">
        <v>5</v>
      </c>
      <c r="B7" s="40" t="str">
        <f>'GENERALES NOTA 322'!B6:C6</f>
        <v>LLAMADA EN GARANTIA</v>
      </c>
      <c r="C7" s="40"/>
    </row>
    <row r="8" spans="1:3" x14ac:dyDescent="0.35">
      <c r="A8" s="5" t="s">
        <v>88</v>
      </c>
      <c r="B8" s="40"/>
      <c r="C8" s="40"/>
    </row>
    <row r="9" spans="1:3" x14ac:dyDescent="0.35">
      <c r="A9" s="15" t="s">
        <v>77</v>
      </c>
      <c r="B9" s="91"/>
      <c r="C9" s="91"/>
    </row>
    <row r="10" spans="1:3" x14ac:dyDescent="0.35">
      <c r="A10" s="15" t="s">
        <v>89</v>
      </c>
      <c r="B10" s="40"/>
      <c r="C10" s="40"/>
    </row>
    <row r="11" spans="1:3" ht="29" x14ac:dyDescent="0.35">
      <c r="A11" s="15" t="s">
        <v>90</v>
      </c>
      <c r="B11" s="92"/>
      <c r="C11" s="70"/>
    </row>
    <row r="12" spans="1:3" ht="58" x14ac:dyDescent="0.35">
      <c r="A12" s="5" t="s">
        <v>91</v>
      </c>
      <c r="B12" s="40"/>
      <c r="C12" s="40"/>
    </row>
    <row r="13" spans="1:3" ht="58" x14ac:dyDescent="0.35">
      <c r="A13" s="5" t="s">
        <v>92</v>
      </c>
      <c r="B13" s="40"/>
      <c r="C13" s="40"/>
    </row>
    <row r="14" spans="1:3" x14ac:dyDescent="0.35">
      <c r="A14" s="5" t="s">
        <v>93</v>
      </c>
      <c r="B14" s="11"/>
      <c r="C14" s="11"/>
    </row>
    <row r="15" spans="1:3" x14ac:dyDescent="0.35">
      <c r="A15" s="15" t="s">
        <v>94</v>
      </c>
      <c r="B15" s="40"/>
      <c r="C15" s="40"/>
    </row>
    <row r="16" spans="1:3" x14ac:dyDescent="0.35">
      <c r="A16" s="11" t="s">
        <v>95</v>
      </c>
      <c r="B16" s="70"/>
      <c r="C16" s="70"/>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96</v>
      </c>
    </row>
    <row r="2" spans="1:1" x14ac:dyDescent="0.3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53125" defaultRowHeight="14.5" x14ac:dyDescent="0.35"/>
  <cols>
    <col min="4" max="4" width="20.08984375" bestFit="1" customWidth="1"/>
    <col min="5" max="5" width="42.81640625" bestFit="1" customWidth="1"/>
    <col min="7" max="7" width="26.453125" customWidth="1"/>
  </cols>
  <sheetData>
    <row r="1" spans="1:12" x14ac:dyDescent="0.35">
      <c r="A1" s="8" t="s">
        <v>30</v>
      </c>
      <c r="B1" t="s">
        <v>98</v>
      </c>
      <c r="C1" s="8" t="s">
        <v>34</v>
      </c>
      <c r="D1" s="8" t="s">
        <v>38</v>
      </c>
      <c r="E1" s="3" t="s">
        <v>39</v>
      </c>
      <c r="F1" s="2" t="s">
        <v>72</v>
      </c>
      <c r="G1" s="2" t="s">
        <v>99</v>
      </c>
      <c r="H1" s="4">
        <v>0.7</v>
      </c>
      <c r="I1" t="s">
        <v>100</v>
      </c>
      <c r="J1" t="s">
        <v>101</v>
      </c>
      <c r="L1" t="s">
        <v>6</v>
      </c>
    </row>
    <row r="2" spans="1:12" x14ac:dyDescent="0.35">
      <c r="A2" t="s">
        <v>102</v>
      </c>
      <c r="B2" t="s">
        <v>97</v>
      </c>
      <c r="C2" t="s">
        <v>103</v>
      </c>
      <c r="D2" s="2" t="s">
        <v>104</v>
      </c>
      <c r="E2" s="1" t="s">
        <v>105</v>
      </c>
      <c r="F2" s="2" t="s">
        <v>106</v>
      </c>
      <c r="G2" s="2" t="s">
        <v>107</v>
      </c>
      <c r="H2" s="4">
        <v>0.25</v>
      </c>
      <c r="I2" t="s">
        <v>108</v>
      </c>
      <c r="J2" t="s">
        <v>109</v>
      </c>
      <c r="L2" t="s">
        <v>110</v>
      </c>
    </row>
    <row r="3" spans="1:12" x14ac:dyDescent="0.35">
      <c r="A3" t="s">
        <v>111</v>
      </c>
      <c r="C3" t="s">
        <v>112</v>
      </c>
      <c r="D3" s="2" t="s">
        <v>113</v>
      </c>
      <c r="E3" s="1" t="s">
        <v>114</v>
      </c>
      <c r="F3" s="2" t="s">
        <v>115</v>
      </c>
      <c r="G3" s="2" t="s">
        <v>116</v>
      </c>
      <c r="H3" s="4">
        <v>0.55000000000000004</v>
      </c>
      <c r="I3" t="s">
        <v>117</v>
      </c>
      <c r="J3" t="s">
        <v>118</v>
      </c>
    </row>
    <row r="4" spans="1:12" x14ac:dyDescent="0.35">
      <c r="A4" t="s">
        <v>119</v>
      </c>
      <c r="C4" t="s">
        <v>120</v>
      </c>
      <c r="E4" s="1" t="s">
        <v>121</v>
      </c>
      <c r="G4" s="2" t="s">
        <v>74</v>
      </c>
      <c r="H4" s="4">
        <v>0.15</v>
      </c>
      <c r="I4" t="s">
        <v>122</v>
      </c>
      <c r="J4" t="s">
        <v>123</v>
      </c>
    </row>
    <row r="5" spans="1:12" x14ac:dyDescent="0.35">
      <c r="A5" t="s">
        <v>124</v>
      </c>
      <c r="E5" s="1" t="s">
        <v>125</v>
      </c>
      <c r="G5" s="2" t="s">
        <v>126</v>
      </c>
      <c r="H5" s="4">
        <v>0.7</v>
      </c>
      <c r="I5" t="s">
        <v>127</v>
      </c>
      <c r="J5" t="s">
        <v>128</v>
      </c>
    </row>
    <row r="6" spans="1:12" x14ac:dyDescent="0.35">
      <c r="E6" s="1" t="s">
        <v>129</v>
      </c>
      <c r="G6" s="2" t="s">
        <v>130</v>
      </c>
      <c r="H6" s="4">
        <v>0.3</v>
      </c>
      <c r="J6" t="s">
        <v>131</v>
      </c>
    </row>
    <row r="7" spans="1:12" x14ac:dyDescent="0.35">
      <c r="E7" s="1" t="s">
        <v>132</v>
      </c>
      <c r="G7" s="2" t="s">
        <v>106</v>
      </c>
    </row>
    <row r="8" spans="1:12" x14ac:dyDescent="0.3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F6E1548-AAAD-47DF-8213-C4E465F49690}">
  <ds:schemaRefs>
    <ds:schemaRef ds:uri="http://purl.org/dc/terms/"/>
    <ds:schemaRef ds:uri="http://purl.org/dc/elements/1.1/"/>
    <ds:schemaRef ds:uri="http://schemas.microsoft.com/office/2006/documentManagement/types"/>
    <ds:schemaRef ds:uri="http://www.w3.org/XML/1998/namespace"/>
    <ds:schemaRef ds:uri="4382931b-6036-484b-ad41-6810b26eb986"/>
    <ds:schemaRef ds:uri="http://purl.org/dc/dcmitype/"/>
    <ds:schemaRef ds:uri="http://schemas.microsoft.com/office/infopath/2007/PartnerControls"/>
    <ds:schemaRef ds:uri="http://schemas.openxmlformats.org/package/2006/metadata/core-properties"/>
    <ds:schemaRef ds:uri="e7d3d6e7-89cb-4750-b948-5e984f176bb6"/>
    <ds:schemaRef ds:uri="http://schemas.microsoft.com/office/2006/metadata/properties"/>
  </ds:schemaRefs>
</ds:datastoreItem>
</file>

<file path=customXml/itemProps3.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2025-02-04T17:33:03Z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