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1" documentId="8_{660CD573-7043-FB44-B9B1-38FFD4CAA9C9}" xr6:coauthVersionLast="47" xr6:coauthVersionMax="47" xr10:uidLastSave="{9CC85837-CBF7-4705-90BC-225A12886A71}"/>
  <bookViews>
    <workbookView xWindow="13860" yWindow="580" windowWidth="13700" windowHeight="16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<sst xmlns="http://schemas.openxmlformats.org/spreadsheetml/2006/main" count="195" uniqueCount="154">
  <si>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</si>
  <si>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</si>
  <si>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76001-31-05-012-2024-001185-00</t>
  </si>
  <si>
    <t>Juzgado</t>
  </si>
  <si>
    <t>12 LABORAL CIRCUITO DE CALI</t>
  </si>
  <si>
    <t>Demandado</t>
  </si>
  <si>
    <t>COLPENSIONES Y OTROS</t>
  </si>
  <si>
    <t xml:space="preserve">Demandante </t>
  </si>
  <si>
    <t>LORCY ASTRID RODRIGUEZ VILLALBA  - CC.45487060</t>
  </si>
  <si>
    <t>Tipo de vinculacion compañía</t>
  </si>
  <si>
    <t>LLAMADA EN GARANTIA</t>
  </si>
  <si>
    <t>Nombre de lesionado o muerto (s)</t>
  </si>
  <si>
    <t>N/A</t>
  </si>
  <si>
    <t>Fecha de los hechos</t>
  </si>
  <si>
    <t>01/11/1994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</si>
  <si>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</si>
  <si>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</si>
  <si>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</si>
  <si>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</si>
  <si>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</si>
  <si>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LORCY ASTRID RODRIGUEZ VILLALBA  CC.45487060, NACIO EL 31/12/1966 Y SE AFILIÓ INICIALMENTE AL ISS, AFIRMÓ QUE NO LE PROPICIARION UNA  INFORMACIÓN CLARA, VERAZ Y PROFUNDA SOBRE LAS CONSECUENCIAS DE TRASLADARSE DE REGIMEN  QUE EN NINGÚN MOMENTO LE REALIZARON PROYECCIONES DE MESADA PENSIONAL NI LE EXPLICARON LAS VENTAJAS Y DESVENTAJAS DE LOS REGIMENES.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</si>
  <si>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</si>
  <si>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</si>
  <si>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</si>
  <si>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</si>
  <si>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</si>
  <si>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</si>
  <si>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</si>
  <si>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</si>
  <si>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</si>
  <si>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</si>
  <si>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</si>
  <si>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</si>
  <si>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</si>
  <si>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</si>
  <si>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</si>
  <si>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</si>
  <si>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11/07/2024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</si>
  <si>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</si>
  <si>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</si>
  <si>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</si>
  <si>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</si>
  <si>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</si>
  <si>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</si>
  <si>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</si>
  <si>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</si>
  <si>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</si>
  <si>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</si>
  <si>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</si>
  <si>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</si>
  <si>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</si>
  <si>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</si>
  <si>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</si>
  <si>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</si>
  <si>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</si>
  <si>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</si>
  <si>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</si>
  <si>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</si>
  <si>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</si>
  <si>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</si>
  <si>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</si>
  <si>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</si>
  <si>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</si>
  <si>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</si>
  <si>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</si>
  <si>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</si>
  <si>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</si>
  <si>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</si>
  <si>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</si>
  <si>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</si>
  <si>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</si>
  <si>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</si>
  <si>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</si>
  <si>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</si>
  <si>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</si>
  <si>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</si>
  <si>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</si>
  <si>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</si>
  <si>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</si>
  <si>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</si>
  <si>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</si>
  <si>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</si>
  <si>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</si>
  <si>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</si>
  <si>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</si>
  <si>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AJR2390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</si>
  <si>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</si>
  <si>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</si>
  <si>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</si>
  <si>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</si>
  <si>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</si>
  <si>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</si>
  <si>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01/11/1994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</si>
  <si>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</si>
  <si>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</si>
  <si>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</si>
  <si>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</si>
  <si>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</si>
  <si>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</si>
  <si>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</si>
  <si>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</si>
  <si>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</si>
  <si>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</si>
  <si>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LORCY ASTRID RODRIGUEZ VILLALBA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</si>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</sst>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80" zoomScaleNormal="80" workbookViewId="0">
      <selection activeCell="B28" sqref="B28: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95">
      <c r="A1" s="49" t="s">
        <v>0</v>
      </c>
      <c r="B1" s="49"/>
      <c r="C1" s="49"/>
    </row>
    <row r="2" spans="1:3" ht="15.95">
      <c r="A2" s="5" t="s">
        <v>1</v>
      </c>
      <c r="B2" s="50" t="s">
        <v>2</v>
      </c>
      <c r="C2" s="51"/>
    </row>
    <row r="3" spans="1:3" ht="15.95">
      <c r="A3" s="5" t="s">
        <v>3</v>
      </c>
      <c r="B3" s="52" t="s">
        <v>4</v>
      </c>
      <c r="C3" s="53"/>
    </row>
    <row r="4" spans="1:3" ht="15.95">
      <c r="A4" s="5" t="s">
        <v>5</v>
      </c>
      <c r="B4" s="52" t="s">
        <v>6</v>
      </c>
      <c r="C4" s="53"/>
    </row>
    <row r="5" spans="1:3" ht="14.45" customHeight="1">
      <c r="A5" s="5" t="s">
        <v>7</v>
      </c>
      <c r="B5" s="46" t="s">
        <v>8</v>
      </c>
      <c r="C5" s="46"/>
    </row>
    <row r="6" spans="1:3" ht="15.95">
      <c r="A6" s="5" t="s">
        <v>9</v>
      </c>
      <c r="B6" s="36" t="s">
        <v>10</v>
      </c>
      <c r="C6" s="36"/>
    </row>
    <row r="7" spans="1:3" ht="15.95">
      <c r="A7" s="5" t="s">
        <v>11</v>
      </c>
      <c r="B7" s="36" t="s">
        <v>12</v>
      </c>
      <c r="C7" s="36"/>
    </row>
    <row r="8" spans="1:3" ht="15.95">
      <c r="A8" s="5" t="s">
        <v>13</v>
      </c>
      <c r="B8" s="45" t="s">
        <v>14</v>
      </c>
      <c r="C8" s="45"/>
    </row>
    <row r="9" spans="1:3" ht="15.95">
      <c r="A9" s="5" t="s">
        <v>15</v>
      </c>
      <c r="B9" s="46" t="s">
        <v>12</v>
      </c>
      <c r="C9" s="46"/>
    </row>
    <row r="10" spans="1:3" ht="15.95">
      <c r="A10" s="5" t="s">
        <v>16</v>
      </c>
      <c r="B10" s="46" t="s">
        <v>12</v>
      </c>
      <c r="C10" s="46"/>
    </row>
    <row r="11" spans="1:3" ht="23.25" customHeight="1">
      <c r="A11" s="5" t="s">
        <v>17</v>
      </c>
      <c r="B11" s="47" t="s">
        <v>18</v>
      </c>
      <c r="C11" s="48"/>
    </row>
    <row r="12" spans="1:3" ht="15" customHeight="1">
      <c r="A12" s="37" t="s">
        <v>19</v>
      </c>
      <c r="B12" s="36" t="s">
        <v>20</v>
      </c>
      <c r="C12" s="36"/>
    </row>
    <row r="13" spans="1:3" ht="30" customHeight="1">
      <c r="A13" s="37"/>
      <c r="B13" s="36"/>
      <c r="C13" s="36"/>
    </row>
    <row r="14" spans="1:3" ht="80.25" customHeight="1">
      <c r="A14" s="37"/>
      <c r="B14" s="36"/>
      <c r="C14" s="36"/>
    </row>
    <row r="15" spans="1:3" ht="32.1">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ht="15.95">
      <c r="A24" s="5" t="s">
        <v>29</v>
      </c>
      <c r="B24" s="36" t="s">
        <v>30</v>
      </c>
      <c r="C24" s="36"/>
    </row>
    <row r="25" spans="1:3" ht="15.95">
      <c r="A25" s="5" t="s">
        <v>31</v>
      </c>
      <c r="B25" s="36" t="s">
        <v>32</v>
      </c>
      <c r="C25" s="36"/>
    </row>
    <row r="26" spans="1:3" ht="15.95">
      <c r="A26" s="5" t="s">
        <v>33</v>
      </c>
      <c r="B26" s="36" t="s">
        <v>34</v>
      </c>
      <c r="C26" s="36"/>
    </row>
    <row r="27" spans="1:3" ht="15.95">
      <c r="A27" s="5" t="s">
        <v>35</v>
      </c>
      <c r="B27" s="38">
        <v>45481</v>
      </c>
      <c r="C27" s="39"/>
    </row>
    <row r="28" spans="1:3" ht="15.95">
      <c r="A28" s="5" t="s">
        <v>36</v>
      </c>
      <c r="B28" s="35" t="s">
        <v>37</v>
      </c>
      <c r="C28" s="35"/>
    </row>
    <row r="29" spans="1:3" ht="15.95">
      <c r="A29" s="5" t="s">
        <v>38</v>
      </c>
      <c r="B29" s="35">
        <v>45498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95">
      <c r="A1" s="64" t="s">
        <v>39</v>
      </c>
      <c r="B1" s="64"/>
      <c r="C1" s="64"/>
    </row>
    <row r="2" spans="1:3" ht="15.95">
      <c r="A2" s="13" t="s">
        <v>40</v>
      </c>
      <c r="B2" s="65" t="s">
        <v>41</v>
      </c>
      <c r="C2" s="66"/>
    </row>
    <row r="3" spans="1:3" ht="15.95">
      <c r="A3" s="5" t="s">
        <v>1</v>
      </c>
      <c r="B3" s="36" t="str">
        <f>'GENERALES NOTA 322'!B2:C2</f>
        <v>76001-31-05-012-2024-001185-00</v>
      </c>
      <c r="C3" s="36"/>
    </row>
    <row r="4" spans="1:3" ht="15.95">
      <c r="A4" s="5" t="s">
        <v>3</v>
      </c>
      <c r="B4" s="36" t="str">
        <f>'GENERALES NOTA 322'!B3:C3</f>
        <v>12 LABORAL CIRCUITO DE CALI</v>
      </c>
      <c r="C4" s="36"/>
    </row>
    <row r="5" spans="1:3" ht="15.95">
      <c r="A5" s="5" t="s">
        <v>5</v>
      </c>
      <c r="B5" s="36" t="str">
        <f>'GENERALES NOTA 322'!B4:C4</f>
        <v>COLPENSIONES Y OTROS</v>
      </c>
      <c r="C5" s="36"/>
    </row>
    <row r="6" spans="1:3" ht="15.95">
      <c r="A6" s="5" t="s">
        <v>7</v>
      </c>
      <c r="B6" s="36" t="str">
        <f>'GENERALES NOTA 322'!B5:C5</f>
        <v>LORCY ASTRID RODRIGUEZ VILLALBA  - CC.45487060</v>
      </c>
      <c r="C6" s="36"/>
    </row>
    <row r="7" spans="1:3" ht="15.95">
      <c r="A7" s="5" t="s">
        <v>9</v>
      </c>
      <c r="B7" s="36" t="str">
        <f>'GENERALES NOTA 322'!B6:C6</f>
        <v>LLAMADA EN GARANTIA</v>
      </c>
      <c r="C7" s="36"/>
    </row>
    <row r="8" spans="1:3" ht="15.95">
      <c r="A8" s="13" t="s">
        <v>42</v>
      </c>
      <c r="B8" s="36"/>
      <c r="C8" s="36"/>
    </row>
    <row r="9" spans="1:3" ht="15.95">
      <c r="A9" s="13" t="s">
        <v>17</v>
      </c>
      <c r="B9" s="36"/>
      <c r="C9" s="36"/>
    </row>
    <row r="10" spans="1:3" ht="15.95">
      <c r="A10" s="13" t="s">
        <v>43</v>
      </c>
      <c r="B10" s="65"/>
      <c r="C10" s="67"/>
    </row>
    <row r="11" spans="1:3" ht="15.95">
      <c r="A11" s="13" t="s">
        <v>44</v>
      </c>
      <c r="B11" s="65"/>
      <c r="C11" s="66"/>
    </row>
    <row r="12" spans="1:3" ht="15.95">
      <c r="A12" s="13" t="s">
        <v>45</v>
      </c>
      <c r="B12" s="52"/>
      <c r="C12" s="53"/>
    </row>
    <row r="13" spans="1:3" ht="15.95">
      <c r="A13" s="13" t="s">
        <v>46</v>
      </c>
      <c r="B13" s="36"/>
      <c r="C13" s="36"/>
    </row>
    <row r="14" spans="1:3" ht="15.95">
      <c r="A14" s="13" t="s">
        <v>47</v>
      </c>
      <c r="B14" s="36"/>
      <c r="C14" s="36"/>
    </row>
    <row r="15" spans="1:3" ht="15.95">
      <c r="A15" s="13" t="s">
        <v>48</v>
      </c>
      <c r="B15" s="36"/>
      <c r="C15" s="36"/>
    </row>
    <row r="16" spans="1:3">
      <c r="A16" s="62" t="s">
        <v>49</v>
      </c>
      <c r="B16" s="36"/>
      <c r="C16" s="36"/>
    </row>
    <row r="17" spans="1:3" ht="15.95">
      <c r="A17" s="63"/>
      <c r="B17" s="9" t="s">
        <v>50</v>
      </c>
      <c r="C17" s="10" t="s">
        <v>51</v>
      </c>
    </row>
    <row r="18" spans="1:3">
      <c r="A18" s="63"/>
      <c r="B18" s="11"/>
      <c r="C18" s="11"/>
    </row>
    <row r="19" spans="1:3">
      <c r="A19" s="63"/>
      <c r="B19" s="11"/>
      <c r="C19" s="11"/>
    </row>
    <row r="20" spans="1:3">
      <c r="A20" s="63"/>
      <c r="B20" s="11"/>
      <c r="C20" s="11"/>
    </row>
    <row r="21" spans="1:3" ht="15.95">
      <c r="A21" s="13" t="s">
        <v>52</v>
      </c>
      <c r="B21" s="36"/>
      <c r="C21" s="36"/>
    </row>
    <row r="22" spans="1:3" ht="15.95">
      <c r="A22" s="13" t="s">
        <v>53</v>
      </c>
      <c r="B22" s="52"/>
      <c r="C22" s="53"/>
    </row>
    <row r="23" spans="1:3" ht="15.95">
      <c r="A23" s="13" t="s">
        <v>54</v>
      </c>
      <c r="B23" s="36"/>
      <c r="C23" s="36"/>
    </row>
    <row r="24" spans="1:3" ht="15.95">
      <c r="A24" s="13" t="s">
        <v>55</v>
      </c>
      <c r="B24" s="36"/>
      <c r="C24" s="36"/>
    </row>
    <row r="25" spans="1:3" ht="15.95">
      <c r="A25" s="13" t="s">
        <v>56</v>
      </c>
      <c r="B25" s="36"/>
      <c r="C25" s="36"/>
    </row>
    <row r="26" spans="1:3" ht="15.95">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90" zoomScaleNormal="9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95">
      <c r="A1" s="64" t="s">
        <v>84</v>
      </c>
      <c r="B1" s="64"/>
      <c r="C1" s="64"/>
    </row>
    <row r="2" spans="1:6" ht="15.95">
      <c r="A2" s="20" t="s">
        <v>40</v>
      </c>
      <c r="B2" s="72" t="s">
        <v>85</v>
      </c>
      <c r="C2" s="73"/>
    </row>
    <row r="3" spans="1:6" ht="15.95">
      <c r="A3" s="21" t="s">
        <v>1</v>
      </c>
      <c r="B3" s="74" t="str">
        <f>'GENERALES NOTA 322'!B2:C2</f>
        <v>76001-31-05-012-2024-001185-00</v>
      </c>
      <c r="C3" s="74"/>
    </row>
    <row r="4" spans="1:6" ht="15.95">
      <c r="A4" s="21" t="s">
        <v>3</v>
      </c>
      <c r="B4" s="74" t="str">
        <f>'GENERALES NOTA 322'!B3:C3</f>
        <v>12 LABORAL CIRCUITO DE CALI</v>
      </c>
      <c r="C4" s="74"/>
    </row>
    <row r="5" spans="1:6" ht="15.95">
      <c r="A5" s="21" t="s">
        <v>5</v>
      </c>
      <c r="B5" s="74" t="str">
        <f>'GENERALES NOTA 322'!B4:C4</f>
        <v>COLPENSIONES Y OTROS</v>
      </c>
      <c r="C5" s="74"/>
    </row>
    <row r="6" spans="1:6" ht="14.45" customHeight="1">
      <c r="A6" s="21" t="s">
        <v>7</v>
      </c>
      <c r="B6" s="74" t="str">
        <f>'GENERALES NOTA 322'!B5:C5</f>
        <v>LORCY ASTRID RODRIGUEZ VILLALBA  - CC.45487060</v>
      </c>
      <c r="C6" s="74"/>
    </row>
    <row r="7" spans="1:6" ht="15.95">
      <c r="A7" s="21" t="s">
        <v>9</v>
      </c>
      <c r="B7" s="74" t="str">
        <f>'GENERALES NOTA 322'!B6:C6</f>
        <v>LLAMADA EN GARANTIA</v>
      </c>
      <c r="C7" s="74"/>
    </row>
    <row r="8" spans="1:6" ht="32.1">
      <c r="A8" s="21" t="s">
        <v>21</v>
      </c>
      <c r="B8" s="68" t="str">
        <f>'GENERALES NOTA 322'!B15:C15</f>
        <v>NO ES POSIBLE CUANTIFICAR LAS PRETENSIONES DE LA DEMANDA EN ATENCIÓN A LA NATURALEZA DEL PROCESO.</v>
      </c>
      <c r="C8" s="69"/>
    </row>
    <row r="9" spans="1:6">
      <c r="A9" s="75" t="s">
        <v>23</v>
      </c>
      <c r="B9" s="76" t="s">
        <v>24</v>
      </c>
      <c r="C9" s="77"/>
    </row>
    <row r="10" spans="1:6" ht="15.95">
      <c r="A10" s="75"/>
      <c r="B10" s="22" t="s">
        <v>25</v>
      </c>
      <c r="C10" s="19">
        <f>'GENERALES NOTA 322'!C17</f>
        <v>0</v>
      </c>
    </row>
    <row r="11" spans="1:6" ht="15.95">
      <c r="A11" s="75"/>
      <c r="B11" s="22" t="s">
        <v>26</v>
      </c>
      <c r="C11" s="19">
        <f>'GENERALES NOTA 322'!C18</f>
        <v>0</v>
      </c>
    </row>
    <row r="12" spans="1:6">
      <c r="A12" s="75"/>
      <c r="B12" s="76"/>
      <c r="C12" s="77"/>
    </row>
    <row r="13" spans="1:6" ht="15.95">
      <c r="A13" s="75"/>
      <c r="B13" s="22" t="s">
        <v>86</v>
      </c>
      <c r="C13" s="24"/>
    </row>
    <row r="14" spans="1:6" ht="15.95">
      <c r="A14" s="75"/>
      <c r="B14" s="22" t="s">
        <v>87</v>
      </c>
      <c r="C14" s="24"/>
      <c r="E14" t="s">
        <v>88</v>
      </c>
      <c r="F14" s="17">
        <v>0.7</v>
      </c>
    </row>
    <row r="15" spans="1:6" ht="15.95">
      <c r="A15" s="23" t="s">
        <v>89</v>
      </c>
      <c r="B15" s="72" t="s">
        <v>90</v>
      </c>
      <c r="C15" s="73"/>
    </row>
    <row r="16" spans="1:6" ht="15" customHeight="1">
      <c r="A16" s="21" t="s">
        <v>91</v>
      </c>
      <c r="B16" s="70" t="s">
        <v>92</v>
      </c>
      <c r="C16" s="71"/>
    </row>
    <row r="17" spans="1:3" ht="28.5" customHeight="1">
      <c r="A17" s="14" t="s">
        <v>93</v>
      </c>
      <c r="B17" s="80">
        <f>((C19+C20+C22+C23)-C26)*C25*C27</f>
        <v>0</v>
      </c>
      <c r="C17" s="80"/>
    </row>
    <row r="18" spans="1:3" ht="15.95">
      <c r="A18" s="23" t="s">
        <v>94</v>
      </c>
      <c r="B18" s="78" t="s">
        <v>24</v>
      </c>
      <c r="C18" s="79"/>
    </row>
    <row r="19" spans="1:3" ht="15.95">
      <c r="A19" s="86"/>
      <c r="B19" s="22" t="s">
        <v>25</v>
      </c>
      <c r="C19" s="19">
        <v>0</v>
      </c>
    </row>
    <row r="20" spans="1:3" ht="15.95">
      <c r="A20" s="87"/>
      <c r="B20" s="22" t="s">
        <v>26</v>
      </c>
      <c r="C20" s="19">
        <v>0</v>
      </c>
    </row>
    <row r="21" spans="1:3">
      <c r="A21" s="87"/>
      <c r="B21" s="76" t="s">
        <v>27</v>
      </c>
      <c r="C21" s="77"/>
    </row>
    <row r="22" spans="1:3" ht="15.95">
      <c r="A22" s="87"/>
      <c r="B22" s="22" t="s">
        <v>86</v>
      </c>
      <c r="C22" s="19">
        <v>0</v>
      </c>
    </row>
    <row r="23" spans="1:3" ht="32.1">
      <c r="A23" s="87"/>
      <c r="B23" s="22" t="s">
        <v>95</v>
      </c>
      <c r="C23" s="19">
        <v>0</v>
      </c>
    </row>
    <row r="24" spans="1:3">
      <c r="A24" s="87"/>
      <c r="B24" s="76" t="s">
        <v>96</v>
      </c>
      <c r="C24" s="77"/>
    </row>
    <row r="25" spans="1:3" ht="15.95">
      <c r="A25" s="25"/>
      <c r="B25" s="22" t="s">
        <v>97</v>
      </c>
      <c r="C25" s="26">
        <v>0</v>
      </c>
    </row>
    <row r="26" spans="1:3" ht="15.95">
      <c r="A26" s="27"/>
      <c r="B26" s="22" t="s">
        <v>44</v>
      </c>
      <c r="C26" s="28">
        <v>0</v>
      </c>
    </row>
    <row r="27" spans="1:3" ht="15.95">
      <c r="A27" s="27"/>
      <c r="B27" s="22" t="s">
        <v>98</v>
      </c>
      <c r="C27" s="26">
        <v>0</v>
      </c>
    </row>
    <row r="28" spans="1:3" ht="15.95">
      <c r="A28" s="18" t="s">
        <v>99</v>
      </c>
      <c r="B28" s="80">
        <f>IFERROR(B17*(VLOOKUP(B15,Hoja2!$G$1:$H$6,2,0)),16666)</f>
        <v>16666</v>
      </c>
      <c r="C28" s="80"/>
    </row>
    <row r="29" spans="1:3" ht="32.1">
      <c r="A29" s="21" t="s">
        <v>100</v>
      </c>
      <c r="B29" s="81" t="s">
        <v>101</v>
      </c>
      <c r="C29" s="82"/>
    </row>
    <row r="30" spans="1:3" ht="30.75">
      <c r="A30" s="21" t="s">
        <v>102</v>
      </c>
      <c r="B30" s="83" t="s">
        <v>103</v>
      </c>
      <c r="C30" s="84"/>
    </row>
    <row r="31" spans="1:3" ht="18.9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9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76001-31-05-012-2024-001185-00</v>
      </c>
      <c r="C3" s="36"/>
    </row>
    <row r="4" spans="1:3" ht="15.95">
      <c r="A4" s="5" t="s">
        <v>3</v>
      </c>
      <c r="B4" s="36" t="str">
        <f>'GENERALES NOTA 322'!B3:C3</f>
        <v>12 LABORAL CIRCUITO DE CALI</v>
      </c>
      <c r="C4" s="36"/>
    </row>
    <row r="5" spans="1:3" ht="29.1" customHeight="1">
      <c r="A5" s="5" t="s">
        <v>5</v>
      </c>
      <c r="B5" s="36" t="str">
        <f>'GENERALES NOTA 322'!B4:C4</f>
        <v>COLPENSIONES Y OTROS</v>
      </c>
      <c r="C5" s="36"/>
    </row>
    <row r="6" spans="1:3" ht="15.95">
      <c r="A6" s="5" t="s">
        <v>7</v>
      </c>
      <c r="B6" s="36" t="str">
        <f>'GENERALES NOTA 322'!B5:C5</f>
        <v>LORCY ASTRID RODRIGUEZ VILLALBA  - CC.45487060</v>
      </c>
      <c r="C6" s="36"/>
    </row>
    <row r="7" spans="1:3" ht="43.5" customHeight="1">
      <c r="A7" s="5" t="s">
        <v>9</v>
      </c>
      <c r="B7" s="36" t="str">
        <f>'GENERALES NOTA 322'!B6:C6</f>
        <v>LLAMADA EN GARANTIA</v>
      </c>
      <c r="C7" s="36"/>
    </row>
    <row r="8" spans="1:3" ht="15.95">
      <c r="A8" s="5" t="s">
        <v>108</v>
      </c>
      <c r="B8" s="36"/>
      <c r="C8" s="36"/>
    </row>
    <row r="9" spans="1:3" ht="15.95">
      <c r="A9" s="15" t="s">
        <v>94</v>
      </c>
      <c r="B9" s="88"/>
      <c r="C9" s="88"/>
    </row>
    <row r="10" spans="1:3" ht="15.95">
      <c r="A10" s="15" t="s">
        <v>109</v>
      </c>
      <c r="B10" s="36"/>
      <c r="C10" s="36"/>
    </row>
    <row r="11" spans="1:3" ht="32.1">
      <c r="A11" s="15" t="s">
        <v>110</v>
      </c>
      <c r="B11" s="89"/>
      <c r="C11" s="55"/>
    </row>
    <row r="12" spans="1:3" ht="48">
      <c r="A12" s="5" t="s">
        <v>111</v>
      </c>
      <c r="B12" s="36"/>
      <c r="C12" s="36"/>
    </row>
    <row r="13" spans="1:3" ht="48">
      <c r="A13" s="5" t="s">
        <v>112</v>
      </c>
      <c r="B13" s="36"/>
      <c r="C13" s="36"/>
    </row>
    <row r="14" spans="1:3" ht="15.95">
      <c r="A14" s="5" t="s">
        <v>113</v>
      </c>
      <c r="B14" s="11"/>
      <c r="C14" s="11"/>
    </row>
    <row r="15" spans="1:3" ht="15.95">
      <c r="A15" s="15" t="s">
        <v>114</v>
      </c>
      <c r="B15" s="36"/>
      <c r="C15" s="36"/>
    </row>
    <row r="16" spans="1:3" ht="15.95">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42578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2024-07-25T16:47:02Z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