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sesorescolpatria-my.sharepoint.com/personal/eolartec_axacolpatria_co/Documents/Documentos/Cifrada/Confidencial/TAXES_2022/Axa Colpatria Seguros SA/TAXES 2023/REQUERIMIENTOS/SHD 2019/"/>
    </mc:Choice>
  </mc:AlternateContent>
  <xr:revisionPtr revIDLastSave="9" documentId="8_{8E1CC4C0-1414-4145-A2A0-A051173AF450}" xr6:coauthVersionLast="47" xr6:coauthVersionMax="47" xr10:uidLastSave="{DBA33C88-C59B-460B-9065-7F7B413B123F}"/>
  <bookViews>
    <workbookView xWindow="-120" yWindow="-120" windowWidth="20730" windowHeight="11040" xr2:uid="{527A3714-D542-42F6-8FA5-23D911B6FFCB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" i="1" l="1"/>
  <c r="O17" i="1"/>
  <c r="M30" i="1" l="1"/>
  <c r="P16" i="1"/>
  <c r="P15" i="1"/>
  <c r="P14" i="1"/>
  <c r="E16" i="1"/>
  <c r="G16" i="1" s="1"/>
  <c r="H16" i="1" s="1"/>
  <c r="G15" i="1"/>
  <c r="H15" i="1" s="1"/>
  <c r="E15" i="1"/>
  <c r="E14" i="1"/>
  <c r="G14" i="1" s="1"/>
  <c r="H14" i="1" s="1"/>
  <c r="O7" i="1"/>
  <c r="H7" i="1"/>
  <c r="O6" i="1"/>
  <c r="H6" i="1"/>
  <c r="O5" i="1"/>
  <c r="H5" i="1"/>
  <c r="E7" i="1"/>
  <c r="G7" i="1" s="1"/>
  <c r="E6" i="1"/>
  <c r="G6" i="1" s="1"/>
  <c r="E5" i="1"/>
  <c r="G5" i="1" s="1"/>
  <c r="I16" i="1" l="1"/>
  <c r="K16" i="1"/>
  <c r="M16" i="1" s="1"/>
  <c r="O16" i="1" s="1"/>
  <c r="I14" i="1"/>
  <c r="K14" i="1" s="1"/>
  <c r="M14" i="1" s="1"/>
  <c r="O14" i="1" s="1"/>
  <c r="I15" i="1"/>
  <c r="K15" i="1" s="1"/>
  <c r="M15" i="1" s="1"/>
  <c r="O15" i="1" s="1"/>
  <c r="I6" i="1"/>
  <c r="K6" i="1" s="1"/>
  <c r="M6" i="1" s="1"/>
  <c r="I5" i="1"/>
  <c r="K5" i="1" s="1"/>
  <c r="M5" i="1" s="1"/>
  <c r="I7" i="1"/>
  <c r="K7" i="1" s="1"/>
  <c r="M7" i="1" s="1"/>
</calcChain>
</file>

<file path=xl/sharedStrings.xml><?xml version="1.0" encoding="utf-8"?>
<sst xmlns="http://schemas.openxmlformats.org/spreadsheetml/2006/main" count="28" uniqueCount="15">
  <si>
    <t>DECLARACIONES PRESENTADAS 2019</t>
  </si>
  <si>
    <t xml:space="preserve">ICA BOGOTA </t>
  </si>
  <si>
    <t xml:space="preserve">TOTAL ING BRUTO </t>
  </si>
  <si>
    <t xml:space="preserve">FUERA </t>
  </si>
  <si>
    <t xml:space="preserve">EN BOGOTA </t>
  </si>
  <si>
    <t xml:space="preserve">NO SUJETAS </t>
  </si>
  <si>
    <t xml:space="preserve">BASE GRAVABLES </t>
  </si>
  <si>
    <t xml:space="preserve">ICA </t>
  </si>
  <si>
    <t xml:space="preserve">AVISOS </t>
  </si>
  <si>
    <t>OF AD</t>
  </si>
  <si>
    <t>retenciones</t>
  </si>
  <si>
    <t xml:space="preserve">TOTAL A PAGAR </t>
  </si>
  <si>
    <t>VR DECLARADO</t>
  </si>
  <si>
    <t xml:space="preserve">DIF </t>
  </si>
  <si>
    <t>DECLARACIONES SUGERIDAS SHD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</si>
</sst>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8">
    <xf numFmtId="0" fontId="0" fillId="0" borderId="0" xfId="0"/>
    <xf numFmtId="165" fontId="0" fillId="0" borderId="0" xfId="2" applyNumberFormat="1" applyFont="1"/>
    <xf numFmtId="165" fontId="2" fillId="0" borderId="0" xfId="2" applyNumberFormat="1" applyFont="1"/>
    <xf numFmtId="165" fontId="0" fillId="0" borderId="0" xfId="0" applyNumberFormat="1"/>
    <xf numFmtId="166" fontId="0" fillId="0" borderId="0" xfId="1" applyNumberFormat="1" applyFont="1"/>
    <xf numFmtId="166" fontId="2" fillId="0" borderId="0" xfId="1" applyNumberFormat="1" applyFont="1"/>
    <xf numFmtId="0" fontId="2" fillId="2" borderId="0" xfId="0" applyFont="1" applyFill="1" applyAlignment="1">
      <alignment horizontal="center"/>
    </xf>
    <xf numFmtId="166" fontId="0" fillId="0" borderId="0" xfId="0" applyNumberFormat="1"/>
  </cellXfs>
  <cellStyles count="3">
    <cellStyle name="Millares" xfId="1" builtinId="3"/>
    <cellStyle name="Millares 2 2" xfId="2" xr:uid="{38726296-A4DF-476F-A98B-9EB46B14626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F70E3-F5C2-4F79-8EA3-B2BA314C503E}">
  <dimension ref="B2:P30"/>
  <sheetViews>
    <sheetView tabSelected="1" topLeftCell="E1" zoomScale="90" zoomScaleNormal="90" workbookViewId="0">
      <selection activeCell="P17" sqref="P17"/>
    </sheetView>
  </sheetViews>
  <sheetFormatPr baseColWidth="10" defaultColWidth="11.42578125" defaultRowHeight="15" x14ac:dyDescent="0.25"/>
  <cols>
    <col min="1" max="1" width="4" customWidth="1"/>
    <col min="2" max="2" width="11.5703125" bestFit="1" customWidth="1"/>
    <col min="3" max="3" width="18.85546875" bestFit="1" customWidth="1"/>
    <col min="4" max="4" width="17.85546875" bestFit="1" customWidth="1"/>
    <col min="5" max="7" width="18.85546875" bestFit="1" customWidth="1"/>
    <col min="8" max="8" width="16.85546875" bestFit="1" customWidth="1"/>
    <col min="9" max="9" width="15.140625" bestFit="1" customWidth="1"/>
    <col min="10" max="10" width="13.140625" bestFit="1" customWidth="1"/>
    <col min="11" max="11" width="16.85546875" bestFit="1" customWidth="1"/>
    <col min="12" max="12" width="14.28515625" bestFit="1" customWidth="1"/>
    <col min="13" max="14" width="16.85546875" bestFit="1" customWidth="1"/>
    <col min="15" max="16" width="13.28515625" bestFit="1" customWidth="1"/>
  </cols>
  <sheetData>
    <row r="2" spans="2:16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4" spans="2:16" x14ac:dyDescent="0.25">
      <c r="B4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L4" s="1" t="s">
        <v>10</v>
      </c>
      <c r="M4" s="1" t="s">
        <v>11</v>
      </c>
      <c r="N4" s="1" t="s">
        <v>12</v>
      </c>
      <c r="O4" s="1" t="s">
        <v>13</v>
      </c>
    </row>
    <row r="5" spans="2:16" s="4" customFormat="1" x14ac:dyDescent="0.25">
      <c r="B5" s="4">
        <v>4</v>
      </c>
      <c r="C5" s="4">
        <v>390007122000</v>
      </c>
      <c r="D5" s="4">
        <v>93485685000</v>
      </c>
      <c r="E5" s="4">
        <f>+C5-D5</f>
        <v>296521437000</v>
      </c>
      <c r="F5" s="4">
        <v>194651601000</v>
      </c>
      <c r="G5" s="5">
        <f>+E5-F5</f>
        <v>101869836000</v>
      </c>
      <c r="H5" s="4">
        <f>+G5*11.04/1000</f>
        <v>1124642989.4400001</v>
      </c>
      <c r="I5" s="4">
        <f>+H5*0.15</f>
        <v>168696448.41600001</v>
      </c>
      <c r="J5" s="4">
        <v>3399000</v>
      </c>
      <c r="K5" s="4">
        <f>+H5+I5+J5</f>
        <v>1296738437.8559999</v>
      </c>
      <c r="L5" s="4">
        <v>64600000</v>
      </c>
      <c r="M5" s="4">
        <f>+K5-L5</f>
        <v>1232138437.8559999</v>
      </c>
      <c r="N5" s="4">
        <v>1232138000</v>
      </c>
      <c r="O5" s="4">
        <f>+M5-N5</f>
        <v>437.85599994659424</v>
      </c>
    </row>
    <row r="6" spans="2:16" x14ac:dyDescent="0.25">
      <c r="B6" s="4">
        <v>5</v>
      </c>
      <c r="C6" s="1">
        <v>321166581000</v>
      </c>
      <c r="D6" s="1">
        <v>73387208000</v>
      </c>
      <c r="E6" s="1">
        <f>+C6-D6</f>
        <v>247779373000</v>
      </c>
      <c r="F6" s="1">
        <v>141854156000</v>
      </c>
      <c r="G6" s="2">
        <f>+E6-F6</f>
        <v>105925217000</v>
      </c>
      <c r="H6" s="4">
        <f>+G6*11.04/1000</f>
        <v>1169414395.6800001</v>
      </c>
      <c r="I6" s="1">
        <f>+H6*0.15</f>
        <v>175412159.352</v>
      </c>
      <c r="J6" s="4">
        <v>3399000</v>
      </c>
      <c r="K6" s="3">
        <f>+H6+I6+J6</f>
        <v>1348225555.0320001</v>
      </c>
      <c r="L6" s="1">
        <v>159515000</v>
      </c>
      <c r="M6" s="3">
        <f t="shared" ref="M6:M7" si="0">+K6-L6</f>
        <v>1188710555.0320001</v>
      </c>
      <c r="N6" s="4">
        <v>1188710000</v>
      </c>
      <c r="O6" s="4">
        <f>+M6-N6</f>
        <v>555.03200006484985</v>
      </c>
    </row>
    <row r="7" spans="2:16" x14ac:dyDescent="0.25">
      <c r="B7" s="4">
        <v>6</v>
      </c>
      <c r="C7" s="1">
        <v>400180669000</v>
      </c>
      <c r="D7" s="1">
        <v>92360682000</v>
      </c>
      <c r="E7" s="1">
        <f t="shared" ref="E7" si="1">+C7-D7</f>
        <v>307819987000</v>
      </c>
      <c r="F7" s="1">
        <v>185634657000</v>
      </c>
      <c r="G7" s="2">
        <f t="shared" ref="G7" si="2">+E7-F7</f>
        <v>122185330000</v>
      </c>
      <c r="H7" s="4">
        <f>+G7*11.04/1000</f>
        <v>1348926043.2</v>
      </c>
      <c r="I7" s="1">
        <f t="shared" ref="I7" si="3">+H7*0.15</f>
        <v>202338906.47999999</v>
      </c>
      <c r="J7" s="4">
        <v>3399000</v>
      </c>
      <c r="K7" s="3">
        <f t="shared" ref="K7" si="4">+H7+I7+J7</f>
        <v>1554663949.6800001</v>
      </c>
      <c r="L7" s="1">
        <v>375390000</v>
      </c>
      <c r="M7" s="3">
        <f t="shared" si="0"/>
        <v>1179273949.6800001</v>
      </c>
      <c r="N7" s="4">
        <v>1179274000</v>
      </c>
      <c r="O7" s="4">
        <f>+M7-N7</f>
        <v>-50.319999933242798</v>
      </c>
    </row>
    <row r="11" spans="2:16" x14ac:dyDescent="0.25">
      <c r="B11" s="6" t="s">
        <v>14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3" spans="2:16" x14ac:dyDescent="0.25">
      <c r="B13" t="s">
        <v>1</v>
      </c>
      <c r="C13" s="1" t="s">
        <v>2</v>
      </c>
      <c r="D13" s="1" t="s">
        <v>3</v>
      </c>
      <c r="E13" s="1" t="s">
        <v>4</v>
      </c>
      <c r="F13" s="1" t="s">
        <v>5</v>
      </c>
      <c r="G13" s="1" t="s">
        <v>6</v>
      </c>
      <c r="H13" s="1" t="s">
        <v>7</v>
      </c>
      <c r="I13" s="1" t="s">
        <v>8</v>
      </c>
      <c r="J13" s="1" t="s">
        <v>9</v>
      </c>
      <c r="L13" s="1" t="s">
        <v>10</v>
      </c>
      <c r="M13" s="1" t="s">
        <v>11</v>
      </c>
      <c r="N13" s="1" t="s">
        <v>12</v>
      </c>
      <c r="O13" s="1" t="s">
        <v>13</v>
      </c>
    </row>
    <row r="14" spans="2:16" s="4" customFormat="1" x14ac:dyDescent="0.25">
      <c r="B14" s="4">
        <v>4</v>
      </c>
      <c r="C14" s="4">
        <v>390007122000</v>
      </c>
      <c r="D14" s="4">
        <v>93485685000</v>
      </c>
      <c r="E14" s="4">
        <f>+C14-D14</f>
        <v>296521437000</v>
      </c>
      <c r="F14" s="4">
        <v>194651601000</v>
      </c>
      <c r="G14" s="5">
        <f>+E14-F14</f>
        <v>101869836000</v>
      </c>
      <c r="H14" s="4">
        <f>+G14*11.04/1000</f>
        <v>1124642989.4400001</v>
      </c>
      <c r="I14" s="4">
        <f>+H14*0.15</f>
        <v>168696448.41600001</v>
      </c>
      <c r="J14" s="4">
        <v>3399000</v>
      </c>
      <c r="K14" s="4">
        <f>+H14+I14+J14</f>
        <v>1296738437.8559999</v>
      </c>
      <c r="L14" s="4">
        <v>48885000</v>
      </c>
      <c r="M14" s="4">
        <f>+K14-L14</f>
        <v>1247853437.8559999</v>
      </c>
      <c r="N14" s="4">
        <v>1232138000</v>
      </c>
      <c r="O14" s="4">
        <f>+M14-N14</f>
        <v>15715437.855999947</v>
      </c>
      <c r="P14" s="4">
        <f>+O14*2</f>
        <v>31430875.711999893</v>
      </c>
    </row>
    <row r="15" spans="2:16" x14ac:dyDescent="0.25">
      <c r="B15" s="4">
        <v>5</v>
      </c>
      <c r="C15" s="1">
        <v>321166581000</v>
      </c>
      <c r="D15" s="1">
        <v>73387208000</v>
      </c>
      <c r="E15" s="1">
        <f>+C15-D15</f>
        <v>247779373000</v>
      </c>
      <c r="F15" s="1">
        <v>141854156000</v>
      </c>
      <c r="G15" s="2">
        <f>+E15-F15</f>
        <v>105925217000</v>
      </c>
      <c r="H15" s="4">
        <f>+G15*11.04/1000</f>
        <v>1169414395.6800001</v>
      </c>
      <c r="I15" s="1">
        <f>+H15*0.15</f>
        <v>175412159.352</v>
      </c>
      <c r="J15" s="4">
        <v>3399000</v>
      </c>
      <c r="K15" s="3">
        <f>+H15+I15+J15</f>
        <v>1348225555.0320001</v>
      </c>
      <c r="L15" s="1">
        <v>63652000</v>
      </c>
      <c r="M15" s="3">
        <f t="shared" ref="M15:M16" si="5">+K15-L15</f>
        <v>1284573555.0320001</v>
      </c>
      <c r="N15" s="4">
        <v>1188710000</v>
      </c>
      <c r="O15" s="4">
        <f>+M15-N15</f>
        <v>95863555.032000065</v>
      </c>
      <c r="P15" s="4">
        <f t="shared" ref="P15:P16" si="6">+O15*2</f>
        <v>191727110.06400013</v>
      </c>
    </row>
    <row r="16" spans="2:16" x14ac:dyDescent="0.25">
      <c r="B16" s="4">
        <v>6</v>
      </c>
      <c r="C16" s="1">
        <v>400180669000</v>
      </c>
      <c r="D16" s="1">
        <v>92360682000</v>
      </c>
      <c r="E16" s="1">
        <f t="shared" ref="E16" si="7">+C16-D16</f>
        <v>307819987000</v>
      </c>
      <c r="F16" s="1">
        <v>185634657000</v>
      </c>
      <c r="G16" s="2">
        <f t="shared" ref="G16" si="8">+E16-F16</f>
        <v>122185330000</v>
      </c>
      <c r="H16" s="4">
        <f>+G16*11.04/1000</f>
        <v>1348926043.2</v>
      </c>
      <c r="I16" s="1">
        <f t="shared" ref="I16" si="9">+H16*0.15</f>
        <v>202338906.47999999</v>
      </c>
      <c r="J16" s="4">
        <v>3399000</v>
      </c>
      <c r="K16" s="3">
        <f t="shared" ref="K16" si="10">+H16+I16+J16</f>
        <v>1554663949.6800001</v>
      </c>
      <c r="L16" s="1">
        <v>294851000</v>
      </c>
      <c r="M16" s="3">
        <f t="shared" si="5"/>
        <v>1259812949.6800001</v>
      </c>
      <c r="N16" s="4">
        <v>1179274000</v>
      </c>
      <c r="O16" s="4">
        <f>+M16-N16</f>
        <v>80538949.680000067</v>
      </c>
      <c r="P16" s="4">
        <f t="shared" si="6"/>
        <v>161077899.36000013</v>
      </c>
    </row>
    <row r="17" spans="13:16" x14ac:dyDescent="0.25">
      <c r="O17" s="7">
        <f>SUM(O14:O16)</f>
        <v>192117942.56800008</v>
      </c>
      <c r="P17" s="7">
        <f>SUM(P14:P16)</f>
        <v>384235885.13600016</v>
      </c>
    </row>
    <row r="29" spans="13:16" x14ac:dyDescent="0.25">
      <c r="M29">
        <v>9.8000000000000007</v>
      </c>
    </row>
    <row r="30" spans="13:16" x14ac:dyDescent="0.25">
      <c r="M30">
        <f>+M29/12</f>
        <v>0.81666666666666676</v>
      </c>
    </row>
  </sheetData>
  <mergeCells count="2">
    <mergeCell ref="B2:O2"/>
    <mergeCell ref="B11:O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Lorena CASTIBLANCO ROCHA</dc:creator>
  <cp:keywords/>
  <dc:description/>
  <cp:lastModifiedBy>Diana Lorena CASTIBLANCO ROCHA</cp:lastModifiedBy>
  <cp:revision/>
  <dcterms:created xsi:type="dcterms:W3CDTF">2023-09-28T21:39:32Z</dcterms:created>
  <dcterms:modified xsi:type="dcterms:W3CDTF">2023-10-03T23:07:02Z</dcterms:modified>
  <cp:category/>
  <cp:contentStatus/>
</cp:coreProperties>
</file>