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13_ncr:1_{CD6A8FB1-97CE-479C-BCD2-538BFD442CF6}" xr6:coauthVersionLast="47" xr6:coauthVersionMax="47" xr10:uidLastSave="{00000000-0000-0000-0000-000000000000}"/>
  <bookViews>
    <workbookView xWindow="-28920" yWindow="-120" windowWidth="29040" windowHeight="15720"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<sst xmlns="http://schemas.openxmlformats.org/spreadsheetml/2006/main" count="248" uniqueCount="186">
  <si>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</si>
  <si>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</si>
  <si>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</si>
  <si>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</si>
  <si>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</si>
  <si>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</si>
  <si>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</si>
  <si>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</si>
  <si>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</si>
  <si>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</si>
  <si>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</si>
  <si>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</si>
  <si>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</si>
  <si>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</si>
  <si>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</si>
  <si>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</si>
  <si>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</si>
  <si>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</si>
  <si>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</si>
  <si>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</si>
  <si>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</si>
  <si>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</si>
  <si>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</si>
  <si>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</si>
  <si>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</si>
  <si>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</si>
  <si>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</si>
  <si>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</si>
  <si>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</si>
  <si>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</si>
  <si>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</si>
  <si>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</si>
  <si>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</si>
  <si>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</si>
  <si>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</si>
  <si>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</si>
  <si>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</si>
  <si>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</si>
  <si>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</si>
  <si>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</si>
  <si>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</si>
  <si>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</si>
  <si>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</si>
  <si>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</si>
  <si>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</si>
  <si>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</si>
  <si>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</si>
  <si>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</si>
  <si>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</si>
  <si>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</si>
  <si>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</si>
  <si>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</si>
  <si>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</si>
  <si>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</si>
  <si>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</si>
  <si>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</si>
  <si>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</si>
  <si>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</si>
  <si>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</si>
  <si>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</si>
  <si>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</si>
  <si>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</si>
  <si>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</si>
  <si>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</si>
  <si>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</si>
  <si>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</si>
  <si>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</si>
  <si>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</si>
  <si>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</si>
  <si>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</si>
  <si>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</si>
  <si>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</si>
  <si>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</si>
  <si>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</si>
  <si>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</si>
  <si>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</si>
  <si>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</si>
  <si>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</si>
  <si>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</si>
  <si>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</si>
  <si>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</si>
  <si>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</si>
  <si>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</si>
  <si>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</si>
  <si>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</si>
  <si>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</si>
  <si>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</si>
  <si>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</si>
  <si>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</si>
  <si>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</si>
  <si>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</si>
  <si>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</si>
  <si>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</si>
  <si>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</si>
  <si>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</si>
  <si>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</si>
  <si>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</si>
  <si>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</si>
  <si>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</si>
  <si>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</si>
  <si>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</si>
  <si>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</si>
  <si>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</si>
  <si>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</si>
  <si>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</si>
  <si>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</si>
  <si>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</si>
  <si>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</si>
  <si>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</si>
  <si>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</si>
  <si>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</si>
  <si>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</si>
  <si>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</si>
  <si>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</si>
  <si>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</si>
  <si>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</si>
  <si>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</si>
  <si>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</si>
  <si>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</si>
  <si>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</si>
  <si>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</si>
  <si>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</si>
  <si>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</si>
  <si>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</si>
  <si>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</si>
  <si>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</si>
  <si>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</si>
  <si>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</si>
  <si>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</si>
  <si>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</si>
  <si>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</si>
  <si>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</si>
  <si>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</si>
  <si>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</si>
  <si>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</si>
  <si>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</si>
  <si>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</si>
  <si>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</si>
  <si>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</si>
  <si>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</si>
  <si>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</si>
  <si>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</si>
  <si>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</si>
  <si>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</si>
  <si>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</si>
  <si>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</si>
  <si>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</si>
  <si>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</si>
  <si>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</si>
  <si>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</si>
  <si>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</si>
  <si>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</si>
  <si>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</si>
  <si>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</si>
  <si>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</si>
  <si>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</si>
  <si>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</si>
  <si>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11001310300120240029400</t>
  </si>
  <si>
    <t>PRIMERO (1) CIVIL DEL CIRCUITO DE BOGOTÁ D.C.</t>
  </si>
  <si>
    <t>BLANCA ANDREA CONTRERAS CORTES; PAULA SOFIA BEJARANO CONTRERAS; JEINER JAVIER BEJARANO LEAL; SEBASTIAN BEJARANO CONTRERAS; BLANCA AURORA CORTES DE CONTRERAS</t>
  </si>
  <si>
    <t>JAVIER SANTIAGO BEJARANO CONTRERAS</t>
  </si>
  <si>
    <t>NO INDICA</t>
  </si>
  <si>
    <t>SOLTERO</t>
  </si>
  <si>
    <t>MARZO 29 DE 2003</t>
  </si>
  <si>
    <t>19 AÑOS</t>
  </si>
  <si>
    <t>NOVIEMBRE 29 DE 2022</t>
  </si>
  <si>
    <t>NO HUBO - SOLICITARON MEDIDA CAUTELAR</t>
  </si>
  <si>
    <t>2 HERIDOS 3 FALLECIDOS</t>
  </si>
  <si>
    <t xml:space="preserve">1.- El día 29 de noviembre del 2022, siendo aproximadamente las 01:22 horas, se presentó un accidente de tránsito en el km 107 + 710 en la vía que de Bogotá conduce a Girardot, donde se vieron involucrados los vehículos de placas SZX410, conducido por el señor Carlos Javier Fonseca Murcia, el vehículo de placas TTO262, conducido por Lorenzo Martinez Beltran y el vehículo de placas BDD566, conducido por Stiven Torres Guerrero y donde se transportaban como acompañantes Luisa Fernanda Cruz Vargas y Javier Santiago Bejarano Contreras.
2.- El tractocamión de placas SZX410, que transitaba a exceso de velocidad, choca fuertemente el vehículo de placas BDD566, que era conducido por el señor Torres, por la parte trasera haciendo que sus ocupantes salieran expulsados del habitáculo, entre ellos Javier Santiago Bejarano Contreras, quien fallece en el lugar del accidente.
3.- Por el fuerte impacto que recibió el automóvil, este es proyectado hacia la izquierda y colisiona con el separador de calzadas, a su vez el tractocamión sigue la trayectoria hacia el sentido contrario, deteniéndose con el talud de la vía que de Girardot conduce a Bogotá. </t>
  </si>
  <si>
    <t>AGRETRANS JAS S.A.S</t>
  </si>
  <si>
    <t>900.453.866-1</t>
  </si>
  <si>
    <t>SZX410</t>
  </si>
  <si>
    <t>NO SE MENCIONA</t>
  </si>
  <si>
    <t>JULIO 9 DE 2024</t>
  </si>
  <si>
    <t>JULIO 4 DE 2024</t>
  </si>
  <si>
    <t>AGOSTO 5 DE 2024</t>
  </si>
  <si>
    <t>23179551-49</t>
  </si>
  <si>
    <t>Desde las 00:00 horas del 28/11/2022 hasta las 24:00 horas del 27/11/2023.</t>
  </si>
  <si>
    <t>SINIESTRO  121185128   LEGIS APJ32491</t>
  </si>
  <si>
    <t>Daño a la vida en relación</t>
  </si>
  <si>
    <t xml:space="preserve">La contingencia se califica como EVENTUAL, toda vez que la póliza presta cobertura temporal y material, adicionalmente, dependerá del debate probatorio establecer la velocidad a la que iba el vehículo asegurado, con el fin de determinar si incurrió o no en una conducta culposa que permita imputarle responsabilidad.
Lo primero que debe tomarse en consideración es que la Póliza de Seguro Auto Colectivo Pesados No. No. 023179551/49, cuya asegurada es la compañía AGRETRANS JAS S.A.S. presta cobertura material y temporal, de conformidad con los hechos y pretensiones expuestas en el líbelo de la demanda. Frente a la cobertura temporal, debe señalarse que la ocurrencia del accidente de tránsito (29 de noviembre de 2022) se encuentra dentro de la limitación temporal de la Póliza, comprendida desde el 28 de noviembre de 2022 hasta el 27 de noviembre de 2023, bajo la modalidad de ocurrencia. Aunado a ello, presta cobertura material en tanto ampara la responsabilidad civil extracontractual, pretensión que se le endilga al extremo pasivo.
En lo atinente a la responsabilidad, cabe señalar que dependerá del debate probatorio establecer la velocidad del vehículo asegurado, pues si bien, en el IPAT se le atribuye la responsabilidad mediante la hipótesis 116 (exceso de velocidad), en el RAT realizado por IRS Vial se establece que al momento del accidente, el tractocamión transitaba a una velocidad de entre 57 y 74 kilómetros por hora, en una vía que por su condición permitía velocidades de hasta 80 km/h, además de no existir señalización que restringiera a un menor valor la velocidad permitida, de modo que el vehículo demandante se encontraba dentro del límite permitido de velocidad, y por consecuencia, no había lugar a imputar responsabilidad al vehículo asegurado. Por último, se propondrá la excepción de ausencia de responsabilidad ante un hecho exclusivo de la víctima, toda vez que el señor Bejarano (Q.E.P.D.) no hacía uso del cinturón de seguridad, a pesar de que el Código Nacional de Tránsito establece que esto es obligatorio solamente en los vehículos modelo 2004 o superior, mientras que en el caso en concreto, el vehículo era modelo 1993.
Lo anterior sin perjuicio del carácter contingente del proceso.
</t>
  </si>
  <si>
    <t>EXCEPCIONES FRENTE A LA DEMANDA: 
1. Inexistencia de medios de prueba que permitan endilgar responsabilidad civil en cabeza de los demandados. Incumplimiento de la carga de la prueba. 
2. Inexistencia de responsabilidad cargo de los demandados por la falta de acreditación del nexo causal.
3. Inexistencia de responsabilidad a cargo de los demandados por la anulación de la presunción de culpa.
4. Inexistencia de responsabilidad ante un hecho eximente - Culpa exclusiva de la víctima
4. Improcedencia del reconocimiento y tasación exorbitante del daño moral.
5. Improcedencia del reconocimiento y tasación exorbitante del daño a la vida en relación.
6. Genérica o innominada
EXCEPCIONES FRENTE AL CONTRATO DE SEGURO
1. Inexistencia de obligación de indemnizar a cargo de Allianz Seguros S.A. por incumplimiento de las cargas del artículo 1077 del C.Co. 
2. Riesgos expresamente exlcuidos en la póliza de seguro 
3. Ausencia de solidaridad en el contrato de seguro pactado con Allianz Seguros S.A. 
4. Carácter meramente indemnizatorio que revisten los contratos de seguro. 
5. En cualquier caso, de ninguna forma se podrá exceder el límite del valor asegurado. 
6. Límites máximos de la responsabilidad del asegurador en lo atinente al deducible.
7. Disponibilidad del valor asegurado.
8. Genérica o innominada.</t>
  </si>
  <si>
    <t>Como liquidación objetiva de las pretensiones se estima un valor de $252,674,940. Este valor se logró teniendo en cuenta lo siguiente:
•	Daño moral: $210.000.000
Con ocasión de la muerte del señor Javier Santiago Bejarano Contreras (Q.E.P.D.), se tendrá en cuenta la suma de $60.000.000 para la madre del fallecido, $60.000.000 para el padre del fallecido, $30.000.000 para la señora Paula Sofía Bejarano como hermana del fallecido, $30.000.000 para el señor Sebastián Bejarano Contreras como hermano del fallecido, y $30.000.000 para la abuela del fallecido.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	Daño a la vida en relación:  $30.000.000
Con ocasión de la muerte del señor Javier Santiago Bejarano Contreras (Q.E.P.D.), se tendrá en cuenta la suma de $30.000.000 para todo el núcleo familiar, por cuanto la Corte Suprema de Justicia Sala de Casación Civil en sentencia del 07 de marzo de 2019. M.P. Octavio Augusto Tejeiro Duque, estableció el mismo monto indemnizatorio a favor de la madre e hijos, en su conjunto, cuyo padre y esposo falleció en un accidente de tránsito.
•	Intereses: $14.474.940
Se calculan los intereses a partir del mes siguiente a la fecha de reclamación, lo que ocurrió el 2 de abril de 2024, hasta la fecha de presentación del informe, es decir, el 19 de julio de 2024.
•	Deducible: $1.800.000
Considerando que la liquidación objetivada da un total de $254.474.940, se descontará la suma de $1.800.000 de la suma total por estar contenido como deducible del amparo de Responsabilidad Civil Extracontractual, se tiene que el valor final de la liquidación da un total de $252,674,940</t>
  </si>
  <si>
    <t>Intereses</t>
  </si>
  <si>
    <t>ok</t>
  </si>
  <si>
    <t xml:space="preserve">de acuerdo con las excepciones propuestas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</si>
</sst>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2" fillId="8" borderId="2"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2" sqref="B2:C2"/>
    </sheetView>
  </sheetViews>
  <sheetFormatPr baseColWidth="10" defaultColWidth="0" defaultRowHeight="14.5" x14ac:dyDescent="0.35"/>
  <cols>
    <col min="1" max="1" width="53.54296875" style="8" customWidth="1"/>
    <col min="2" max="2" width="55.26953125" style="8" customWidth="1"/>
    <col min="3" max="3" width="19.26953125" style="8" customWidth="1"/>
    <col min="4" max="16384" width="11.453125" style="2" hidden="1"/>
  </cols>
  <sheetData>
    <row r="1" spans="1:3" ht="18.5" x14ac:dyDescent="0.35">
      <c r="A1" s="54" t="s">
        <v>0</v>
      </c>
      <c r="B1" s="54"/>
      <c r="C1" s="54"/>
    </row>
    <row r="2" spans="1:3" x14ac:dyDescent="0.35">
      <c r="A2" s="5" t="s">
        <v>1</v>
      </c>
      <c r="B2" s="57" t="s">
        <v>157</v>
      </c>
      <c r="C2" s="58"/>
    </row>
    <row r="3" spans="1:3" x14ac:dyDescent="0.35">
      <c r="A3" s="5" t="s">
        <v>2</v>
      </c>
      <c r="B3" s="59" t="s">
        <v>158</v>
      </c>
      <c r="C3" s="60"/>
    </row>
    <row r="4" spans="1:3" x14ac:dyDescent="0.35">
      <c r="A4" s="5" t="s">
        <v>3</v>
      </c>
      <c r="B4" s="59" t="s">
        <v>156</v>
      </c>
      <c r="C4" s="60"/>
    </row>
    <row r="5" spans="1:3" ht="31.5" customHeight="1" x14ac:dyDescent="0.35">
      <c r="A5" s="5" t="s">
        <v>4</v>
      </c>
      <c r="B5" s="59" t="s">
        <v>159</v>
      </c>
      <c r="C5" s="60"/>
    </row>
    <row r="6" spans="1:3" x14ac:dyDescent="0.35">
      <c r="A6" s="5" t="s">
        <v>5</v>
      </c>
      <c r="B6" s="50" t="s">
        <v>121</v>
      </c>
      <c r="C6" s="50"/>
    </row>
    <row r="7" spans="1:3" x14ac:dyDescent="0.35">
      <c r="A7" s="43" t="s">
        <v>6</v>
      </c>
      <c r="B7" s="55" t="s">
        <v>122</v>
      </c>
      <c r="C7" s="56"/>
    </row>
    <row r="8" spans="1:3" ht="35.5" customHeight="1" x14ac:dyDescent="0.35">
      <c r="A8" s="43" t="s">
        <v>137</v>
      </c>
      <c r="B8" s="62" t="s">
        <v>160</v>
      </c>
      <c r="C8" s="62"/>
    </row>
    <row r="9" spans="1:3" x14ac:dyDescent="0.35">
      <c r="A9" s="27" t="s">
        <v>131</v>
      </c>
      <c r="B9" s="50">
        <v>1003750115</v>
      </c>
      <c r="C9" s="50"/>
    </row>
    <row r="10" spans="1:3" x14ac:dyDescent="0.35">
      <c r="A10" s="27" t="s">
        <v>7</v>
      </c>
      <c r="B10" s="49" t="s">
        <v>161</v>
      </c>
      <c r="C10" s="49"/>
    </row>
    <row r="11" spans="1:3" ht="30" customHeight="1" x14ac:dyDescent="0.35">
      <c r="A11" s="28" t="s">
        <v>8</v>
      </c>
      <c r="B11" s="49" t="s">
        <v>161</v>
      </c>
      <c r="C11" s="49"/>
    </row>
    <row r="12" spans="1:3" ht="30" customHeight="1" x14ac:dyDescent="0.35">
      <c r="A12" s="5" t="s">
        <v>9</v>
      </c>
      <c r="B12" s="49" t="s">
        <v>161</v>
      </c>
      <c r="C12" s="49"/>
    </row>
    <row r="13" spans="1:3" x14ac:dyDescent="0.35">
      <c r="A13" s="5" t="s">
        <v>10</v>
      </c>
      <c r="B13" s="50" t="s">
        <v>162</v>
      </c>
      <c r="C13" s="50"/>
    </row>
    <row r="14" spans="1:3" x14ac:dyDescent="0.35">
      <c r="A14" s="5" t="s">
        <v>11</v>
      </c>
      <c r="B14" s="51" t="s">
        <v>163</v>
      </c>
      <c r="C14" s="50"/>
    </row>
    <row r="15" spans="1:3" x14ac:dyDescent="0.35">
      <c r="A15" s="5" t="s">
        <v>144</v>
      </c>
      <c r="B15" s="50" t="s">
        <v>164</v>
      </c>
      <c r="C15" s="50"/>
    </row>
    <row r="16" spans="1:3" x14ac:dyDescent="0.35">
      <c r="A16" s="5" t="s">
        <v>12</v>
      </c>
      <c r="B16" s="50" t="s">
        <v>165</v>
      </c>
      <c r="C16" s="50"/>
    </row>
    <row r="17" spans="1:3" ht="15" customHeight="1" x14ac:dyDescent="0.35">
      <c r="A17" s="5" t="s">
        <v>13</v>
      </c>
      <c r="B17" s="49" t="s">
        <v>107</v>
      </c>
      <c r="C17" s="49"/>
    </row>
    <row r="18" spans="1:3" x14ac:dyDescent="0.35">
      <c r="A18" s="5" t="s">
        <v>15</v>
      </c>
      <c r="B18" s="49" t="s">
        <v>161</v>
      </c>
      <c r="C18" s="49"/>
    </row>
    <row r="19" spans="1:3" ht="18.75" customHeight="1" x14ac:dyDescent="0.35">
      <c r="A19" s="5" t="s">
        <v>16</v>
      </c>
      <c r="B19" s="49" t="s">
        <v>161</v>
      </c>
      <c r="C19" s="49"/>
    </row>
    <row r="20" spans="1:3" x14ac:dyDescent="0.35">
      <c r="A20" s="5" t="s">
        <v>132</v>
      </c>
      <c r="B20" s="50" t="s">
        <v>167</v>
      </c>
      <c r="C20" s="50"/>
    </row>
    <row r="21" spans="1:3" ht="17.25" customHeight="1" x14ac:dyDescent="0.35">
      <c r="A21" s="5" t="s">
        <v>17</v>
      </c>
      <c r="B21" s="49" t="s">
        <v>111</v>
      </c>
      <c r="C21" s="49"/>
    </row>
    <row r="22" spans="1:3" x14ac:dyDescent="0.35">
      <c r="A22" s="43" t="s">
        <v>19</v>
      </c>
      <c r="B22" s="48" t="s">
        <v>165</v>
      </c>
      <c r="C22" s="48"/>
    </row>
    <row r="23" spans="1:3" x14ac:dyDescent="0.35">
      <c r="A23" s="27" t="s">
        <v>20</v>
      </c>
      <c r="B23" s="47" t="s">
        <v>166</v>
      </c>
      <c r="C23" s="45"/>
    </row>
    <row r="24" spans="1:3" x14ac:dyDescent="0.35">
      <c r="A24" s="27" t="s">
        <v>21</v>
      </c>
      <c r="B24" s="47" t="s">
        <v>166</v>
      </c>
      <c r="C24" s="45"/>
    </row>
    <row r="25" spans="1:3" x14ac:dyDescent="0.35">
      <c r="A25" s="61" t="s">
        <v>146</v>
      </c>
      <c r="B25" s="45" t="s">
        <v>168</v>
      </c>
      <c r="C25" s="46"/>
    </row>
    <row r="26" spans="1:3" x14ac:dyDescent="0.35">
      <c r="A26" s="61"/>
      <c r="B26" s="46"/>
      <c r="C26" s="46"/>
    </row>
    <row r="27" spans="1:3" ht="100.5" customHeight="1" x14ac:dyDescent="0.35">
      <c r="A27" s="61"/>
      <c r="B27" s="46"/>
      <c r="C27" s="46"/>
    </row>
    <row r="28" spans="1:3" x14ac:dyDescent="0.35">
      <c r="A28" s="27" t="s">
        <v>23</v>
      </c>
      <c r="B28" s="46" t="s">
        <v>169</v>
      </c>
      <c r="C28" s="46"/>
    </row>
    <row r="29" spans="1:3" x14ac:dyDescent="0.35">
      <c r="A29" s="27" t="s">
        <v>24</v>
      </c>
      <c r="B29" s="50" t="s">
        <v>170</v>
      </c>
      <c r="C29" s="50"/>
    </row>
    <row r="30" spans="1:3" x14ac:dyDescent="0.35">
      <c r="A30" s="27" t="s">
        <v>25</v>
      </c>
      <c r="B30" s="46" t="s">
        <v>171</v>
      </c>
      <c r="C30" s="46"/>
    </row>
    <row r="31" spans="1:3" x14ac:dyDescent="0.35">
      <c r="A31" s="27" t="s">
        <v>133</v>
      </c>
      <c r="B31" s="46" t="s">
        <v>172</v>
      </c>
      <c r="C31" s="46"/>
    </row>
    <row r="32" spans="1:3" x14ac:dyDescent="0.35">
      <c r="A32" s="27" t="s">
        <v>26</v>
      </c>
      <c r="B32" s="52" t="s">
        <v>173</v>
      </c>
      <c r="C32" s="53"/>
    </row>
    <row r="33" spans="1:3" x14ac:dyDescent="0.35">
      <c r="A33" s="5" t="s">
        <v>27</v>
      </c>
      <c r="B33" s="51" t="s">
        <v>174</v>
      </c>
      <c r="C33" s="51"/>
    </row>
    <row r="34" spans="1:3" ht="43.5" x14ac:dyDescent="0.35">
      <c r="A34" s="5" t="s">
        <v>134</v>
      </c>
      <c r="B34" s="51" t="s">
        <v>175</v>
      </c>
      <c r="C34" s="50"/>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B2" sqref="B2:C2"/>
    </sheetView>
  </sheetViews>
  <sheetFormatPr baseColWidth="10" defaultColWidth="0" defaultRowHeight="14.5" x14ac:dyDescent="0.35"/>
  <cols>
    <col min="1" max="1" width="49.7265625" customWidth="1"/>
    <col min="2" max="2" width="31.453125" customWidth="1"/>
    <col min="3" max="3" width="90.26953125" customWidth="1"/>
    <col min="4" max="16384" width="11.453125" hidden="1"/>
  </cols>
  <sheetData>
    <row r="1" spans="1:3" ht="18.5" x14ac:dyDescent="0.35">
      <c r="A1" s="63" t="s">
        <v>28</v>
      </c>
      <c r="B1" s="63"/>
      <c r="C1" s="63"/>
    </row>
    <row r="2" spans="1:3" ht="15.75" customHeight="1" x14ac:dyDescent="0.35">
      <c r="A2" s="20" t="s">
        <v>29</v>
      </c>
      <c r="B2" s="64" t="s">
        <v>178</v>
      </c>
      <c r="C2" s="65"/>
    </row>
    <row r="3" spans="1:3" s="2" customFormat="1" x14ac:dyDescent="0.35">
      <c r="A3" s="5" t="s">
        <v>1</v>
      </c>
      <c r="B3" s="50" t="str">
        <f>'AUTOS  NOTA 322'!B2:C2</f>
        <v>11001310300120240029400</v>
      </c>
      <c r="C3" s="50"/>
    </row>
    <row r="4" spans="1:3" s="2" customFormat="1" x14ac:dyDescent="0.35">
      <c r="A4" s="5" t="s">
        <v>2</v>
      </c>
      <c r="B4" s="50" t="str">
        <f>'AUTOS  NOTA 322'!B3:C3</f>
        <v>PRIMERO (1) CIVIL DEL CIRCUITO DE BOGOTÁ D.C.</v>
      </c>
      <c r="C4" s="50"/>
    </row>
    <row r="5" spans="1:3" s="2" customFormat="1" x14ac:dyDescent="0.35">
      <c r="A5" s="5" t="s">
        <v>3</v>
      </c>
      <c r="B5" s="50" t="str">
        <f>'AUTOS  NOTA 322'!B4:C4</f>
        <v>ALLIANZ SEGUROS S.A.</v>
      </c>
      <c r="C5" s="50"/>
    </row>
    <row r="6" spans="1:3" s="2" customFormat="1" x14ac:dyDescent="0.35">
      <c r="A6" s="5" t="s">
        <v>4</v>
      </c>
      <c r="B6" s="50" t="str">
        <f>'AUTOS  NOTA 322'!B5:C5</f>
        <v>BLANCA ANDREA CONTRERAS CORTES; PAULA SOFIA BEJARANO CONTRERAS; JEINER JAVIER BEJARANO LEAL; SEBASTIAN BEJARANO CONTRERAS; BLANCA AURORA CORTES DE CONTRERAS</v>
      </c>
      <c r="C6" s="50"/>
    </row>
    <row r="7" spans="1:3" s="2" customFormat="1" x14ac:dyDescent="0.35">
      <c r="A7" s="5" t="s">
        <v>5</v>
      </c>
      <c r="B7" s="50" t="str">
        <f>'AUTOS  NOTA 322'!B6:C6</f>
        <v>DEMANDA DIRECTA</v>
      </c>
      <c r="C7" s="50"/>
    </row>
    <row r="8" spans="1:3" s="2" customFormat="1" x14ac:dyDescent="0.35">
      <c r="A8" s="44" t="s">
        <v>118</v>
      </c>
      <c r="B8" s="62" t="str">
        <f>'AUTOS  NOTA 322'!B7:C8</f>
        <v>JAVIER SANTIAGO BEJARANO CONTRERAS</v>
      </c>
      <c r="C8" s="62"/>
    </row>
    <row r="9" spans="1:3" x14ac:dyDescent="0.35">
      <c r="A9" s="20" t="s">
        <v>30</v>
      </c>
      <c r="B9" s="50" t="s">
        <v>176</v>
      </c>
      <c r="C9" s="50"/>
    </row>
    <row r="10" spans="1:3" x14ac:dyDescent="0.35">
      <c r="A10" s="20" t="s">
        <v>22</v>
      </c>
      <c r="B10" s="50" t="s">
        <v>122</v>
      </c>
      <c r="C10" s="50"/>
    </row>
    <row r="11" spans="1:3" x14ac:dyDescent="0.35">
      <c r="A11" s="20" t="s">
        <v>31</v>
      </c>
      <c r="B11" s="78">
        <v>4000000000</v>
      </c>
      <c r="C11" s="79"/>
    </row>
    <row r="12" spans="1:3" x14ac:dyDescent="0.35">
      <c r="A12" s="20" t="s">
        <v>136</v>
      </c>
      <c r="B12" s="78">
        <v>1800000</v>
      </c>
      <c r="C12" s="79"/>
    </row>
    <row r="13" spans="1:3" x14ac:dyDescent="0.35">
      <c r="A13" s="20" t="s">
        <v>32</v>
      </c>
      <c r="B13" s="59" t="s">
        <v>94</v>
      </c>
      <c r="C13" s="60"/>
    </row>
    <row r="14" spans="1:3" x14ac:dyDescent="0.35">
      <c r="A14" s="20" t="s">
        <v>33</v>
      </c>
      <c r="B14" s="49" t="s">
        <v>177</v>
      </c>
      <c r="C14" s="50"/>
    </row>
    <row r="15" spans="1:3" x14ac:dyDescent="0.35">
      <c r="A15" s="20" t="s">
        <v>34</v>
      </c>
      <c r="B15" s="50" t="s">
        <v>35</v>
      </c>
      <c r="C15" s="50"/>
    </row>
    <row r="16" spans="1:3" x14ac:dyDescent="0.35">
      <c r="A16" s="20" t="s">
        <v>36</v>
      </c>
      <c r="B16" s="50" t="s">
        <v>35</v>
      </c>
      <c r="C16" s="50"/>
    </row>
    <row r="17" spans="1:3" x14ac:dyDescent="0.35">
      <c r="A17" s="80" t="s">
        <v>37</v>
      </c>
      <c r="B17" s="50" t="s">
        <v>38</v>
      </c>
      <c r="C17" s="50"/>
    </row>
    <row r="18" spans="1:3" x14ac:dyDescent="0.35">
      <c r="A18" s="81"/>
      <c r="B18" s="10" t="s">
        <v>39</v>
      </c>
      <c r="C18" s="10" t="s">
        <v>40</v>
      </c>
    </row>
    <row r="19" spans="1:3" x14ac:dyDescent="0.35">
      <c r="A19" s="81"/>
      <c r="B19" s="6" t="s">
        <v>143</v>
      </c>
      <c r="C19" s="6"/>
    </row>
    <row r="20" spans="1:3" x14ac:dyDescent="0.35">
      <c r="A20" s="81"/>
      <c r="B20" s="6"/>
      <c r="C20" s="6"/>
    </row>
    <row r="21" spans="1:3" x14ac:dyDescent="0.35">
      <c r="A21" s="82"/>
      <c r="B21" s="6"/>
      <c r="C21" s="6"/>
    </row>
    <row r="22" spans="1:3" x14ac:dyDescent="0.35">
      <c r="A22" s="20" t="s">
        <v>41</v>
      </c>
      <c r="B22" s="50"/>
      <c r="C22" s="50"/>
    </row>
    <row r="23" spans="1:3" x14ac:dyDescent="0.35">
      <c r="A23" s="20" t="s">
        <v>42</v>
      </c>
      <c r="B23" s="64"/>
      <c r="C23" s="65"/>
    </row>
    <row r="24" spans="1:3" x14ac:dyDescent="0.35">
      <c r="A24" s="20" t="s">
        <v>43</v>
      </c>
      <c r="B24" s="50" t="s">
        <v>102</v>
      </c>
      <c r="C24" s="50"/>
    </row>
    <row r="25" spans="1:3" x14ac:dyDescent="0.35">
      <c r="A25" s="20" t="s">
        <v>44</v>
      </c>
      <c r="B25" s="50" t="s">
        <v>35</v>
      </c>
      <c r="C25" s="50"/>
    </row>
    <row r="26" spans="1:3" x14ac:dyDescent="0.35">
      <c r="A26" s="20" t="s">
        <v>46</v>
      </c>
      <c r="B26" s="50">
        <v>80000000</v>
      </c>
      <c r="C26" s="50"/>
    </row>
    <row r="27" spans="1:3" x14ac:dyDescent="0.35">
      <c r="A27" s="19" t="s">
        <v>47</v>
      </c>
      <c r="B27" s="50" t="s">
        <v>35</v>
      </c>
      <c r="C27" s="50"/>
    </row>
    <row r="28" spans="1:3" x14ac:dyDescent="0.35">
      <c r="A28" s="66" t="s">
        <v>48</v>
      </c>
      <c r="B28" s="66"/>
      <c r="C28" s="66"/>
    </row>
    <row r="29" spans="1:3" x14ac:dyDescent="0.35">
      <c r="A29" s="76" t="s">
        <v>49</v>
      </c>
      <c r="B29" s="77"/>
      <c r="C29" s="11"/>
    </row>
    <row r="30" spans="1:3" x14ac:dyDescent="0.35">
      <c r="A30" s="76" t="s">
        <v>50</v>
      </c>
      <c r="B30" s="77"/>
      <c r="C30" s="11"/>
    </row>
    <row r="31" spans="1:3" x14ac:dyDescent="0.35">
      <c r="A31" s="76" t="s">
        <v>51</v>
      </c>
      <c r="B31" s="77"/>
      <c r="C31" s="12"/>
    </row>
    <row r="32" spans="1:3" x14ac:dyDescent="0.35">
      <c r="A32" s="76" t="s">
        <v>52</v>
      </c>
      <c r="B32" s="77"/>
      <c r="C32" s="11"/>
    </row>
    <row r="33" spans="1:3" x14ac:dyDescent="0.35">
      <c r="A33" s="76" t="s">
        <v>53</v>
      </c>
      <c r="B33" s="77"/>
      <c r="C33" s="11"/>
    </row>
    <row r="34" spans="1:3" x14ac:dyDescent="0.35">
      <c r="A34" s="76" t="s">
        <v>54</v>
      </c>
      <c r="B34" s="77"/>
      <c r="C34" s="13"/>
    </row>
    <row r="35" spans="1:3" x14ac:dyDescent="0.35">
      <c r="A35" s="67" t="s">
        <v>55</v>
      </c>
      <c r="B35" s="68"/>
      <c r="C35" s="14"/>
    </row>
    <row r="36" spans="1:3" x14ac:dyDescent="0.35">
      <c r="A36" s="67" t="s">
        <v>56</v>
      </c>
      <c r="B36" s="68"/>
      <c r="C36" s="15"/>
    </row>
    <row r="37" spans="1:3" x14ac:dyDescent="0.35">
      <c r="A37" s="69" t="s">
        <v>57</v>
      </c>
      <c r="B37" s="70"/>
      <c r="C37" s="15"/>
    </row>
    <row r="38" spans="1:3" x14ac:dyDescent="0.35">
      <c r="A38" s="71"/>
      <c r="B38" s="72"/>
      <c r="C38" s="15"/>
    </row>
    <row r="39" spans="1:3" x14ac:dyDescent="0.35">
      <c r="A39" s="73"/>
      <c r="B39" s="74"/>
      <c r="C39" s="15"/>
    </row>
    <row r="40" spans="1:3" x14ac:dyDescent="0.35">
      <c r="A40" s="75" t="s">
        <v>58</v>
      </c>
      <c r="B40" s="75"/>
      <c r="C40" s="75"/>
    </row>
    <row r="41" spans="1:3" x14ac:dyDescent="0.35">
      <c r="A41" s="17" t="s">
        <v>59</v>
      </c>
      <c r="B41" s="18"/>
      <c r="C41" s="15"/>
    </row>
    <row r="42" spans="1:3" x14ac:dyDescent="0.35">
      <c r="A42" s="67" t="s">
        <v>60</v>
      </c>
      <c r="B42" s="68"/>
      <c r="C42" s="15"/>
    </row>
    <row r="43" spans="1:3" x14ac:dyDescent="0.35">
      <c r="A43" s="67" t="s">
        <v>61</v>
      </c>
      <c r="B43" s="68"/>
      <c r="C43" s="15"/>
    </row>
    <row r="44" spans="1:3" x14ac:dyDescent="0.35">
      <c r="A44" s="17" t="s">
        <v>62</v>
      </c>
      <c r="B44" s="18"/>
      <c r="C44" s="15"/>
    </row>
    <row r="45" spans="1:3" x14ac:dyDescent="0.35">
      <c r="A45" s="17" t="s">
        <v>63</v>
      </c>
      <c r="B45" s="18"/>
      <c r="C45" s="15"/>
    </row>
    <row r="46" spans="1:3" x14ac:dyDescent="0.35">
      <c r="A46" s="67" t="s">
        <v>64</v>
      </c>
      <c r="B46" s="68"/>
      <c r="C46" s="15"/>
    </row>
    <row r="47" spans="1:3" x14ac:dyDescent="0.35">
      <c r="A47" s="17" t="s">
        <v>65</v>
      </c>
      <c r="B47" s="16"/>
      <c r="C47" s="15"/>
    </row>
    <row r="48" spans="1:3" x14ac:dyDescent="0.35">
      <c r="A48" s="67" t="s">
        <v>66</v>
      </c>
      <c r="B48" s="68"/>
      <c r="C48" s="15"/>
    </row>
    <row r="49" spans="1:3" x14ac:dyDescent="0.35">
      <c r="A49" s="67" t="s">
        <v>67</v>
      </c>
      <c r="B49" s="68"/>
      <c r="C49" s="15"/>
    </row>
    <row r="50" spans="1:3" x14ac:dyDescent="0.35">
      <c r="A50" s="67" t="s">
        <v>57</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Normal="100" workbookViewId="0">
      <selection activeCell="B2" sqref="B2:C2"/>
    </sheetView>
  </sheetViews>
  <sheetFormatPr baseColWidth="10" defaultColWidth="0" defaultRowHeight="14.5" x14ac:dyDescent="0.35"/>
  <cols>
    <col min="1" max="1" width="41.7265625" customWidth="1"/>
    <col min="2" max="2" width="35.26953125" customWidth="1"/>
    <col min="3" max="3" width="54.7265625" customWidth="1"/>
    <col min="4" max="8" width="11.453125" hidden="1" customWidth="1"/>
    <col min="9" max="9" width="12" hidden="1" customWidth="1"/>
    <col min="10" max="16384" width="11.453125" hidden="1"/>
  </cols>
  <sheetData>
    <row r="1" spans="1:9" ht="18.5" x14ac:dyDescent="0.35">
      <c r="A1" s="63" t="s">
        <v>68</v>
      </c>
      <c r="B1" s="63"/>
      <c r="C1" s="63"/>
    </row>
    <row r="2" spans="1:9" ht="15" customHeight="1" x14ac:dyDescent="0.35">
      <c r="A2" s="34" t="s">
        <v>29</v>
      </c>
      <c r="B2" s="87" t="str">
        <f>'AUTOS NOTA 321'!B2:C2</f>
        <v>SINIESTRO  121185128   LEGIS APJ32491</v>
      </c>
      <c r="C2" s="88"/>
    </row>
    <row r="3" spans="1:9" x14ac:dyDescent="0.35">
      <c r="A3" s="35" t="s">
        <v>1</v>
      </c>
      <c r="B3" s="91" t="str">
        <f>'AUTOS  NOTA 322'!B2:C2</f>
        <v>11001310300120240029400</v>
      </c>
      <c r="C3" s="91"/>
    </row>
    <row r="4" spans="1:9" x14ac:dyDescent="0.35">
      <c r="A4" s="35" t="s">
        <v>2</v>
      </c>
      <c r="B4" s="91" t="str">
        <f>'AUTOS  NOTA 322'!B3:C3</f>
        <v>PRIMERO (1) CIVIL DEL CIRCUITO DE BOGOTÁ D.C.</v>
      </c>
      <c r="C4" s="91"/>
    </row>
    <row r="5" spans="1:9" x14ac:dyDescent="0.35">
      <c r="A5" s="35" t="s">
        <v>3</v>
      </c>
      <c r="B5" s="91" t="str">
        <f>'AUTOS  NOTA 322'!B4:C4</f>
        <v>ALLIANZ SEGUROS S.A.</v>
      </c>
      <c r="C5" s="91"/>
    </row>
    <row r="6" spans="1:9" ht="15" customHeight="1" x14ac:dyDescent="0.35">
      <c r="A6" s="35" t="s">
        <v>4</v>
      </c>
      <c r="B6" s="91" t="str">
        <f>'AUTOS  NOTA 322'!B5:C5</f>
        <v>BLANCA ANDREA CONTRERAS CORTES; PAULA SOFIA BEJARANO CONTRERAS; JEINER JAVIER BEJARANO LEAL; SEBASTIAN BEJARANO CONTRERAS; BLANCA AURORA CORTES DE CONTRERAS</v>
      </c>
      <c r="C6" s="91"/>
    </row>
    <row r="7" spans="1:9" x14ac:dyDescent="0.35">
      <c r="A7" s="35" t="s">
        <v>5</v>
      </c>
      <c r="B7" s="91" t="str">
        <f>'AUTOS  NOTA 322'!B6:C6</f>
        <v>DEMANDA DIRECTA</v>
      </c>
      <c r="C7" s="91"/>
    </row>
    <row r="8" spans="1:9" x14ac:dyDescent="0.35">
      <c r="A8" s="37" t="s">
        <v>118</v>
      </c>
      <c r="B8" s="91" t="str">
        <f>'AUTOS  NOTA 322'!B7:C8</f>
        <v>JAVIER SANTIAGO BEJARANO CONTRERAS</v>
      </c>
      <c r="C8" s="91"/>
    </row>
    <row r="9" spans="1:9" ht="29" x14ac:dyDescent="0.35">
      <c r="A9" s="35" t="s">
        <v>69</v>
      </c>
      <c r="B9" s="85">
        <f>SUM(C11,C12,C14,C15,C17)</f>
        <v>357000000</v>
      </c>
      <c r="C9" s="86"/>
    </row>
    <row r="10" spans="1:9" x14ac:dyDescent="0.35">
      <c r="A10" s="92" t="s">
        <v>70</v>
      </c>
      <c r="B10" s="89" t="s">
        <v>71</v>
      </c>
      <c r="C10" s="90"/>
    </row>
    <row r="11" spans="1:9" x14ac:dyDescent="0.35">
      <c r="A11" s="92"/>
      <c r="B11" s="36" t="s">
        <v>72</v>
      </c>
      <c r="C11" s="31">
        <v>0</v>
      </c>
    </row>
    <row r="12" spans="1:9" x14ac:dyDescent="0.35">
      <c r="A12" s="92"/>
      <c r="B12" s="36" t="s">
        <v>73</v>
      </c>
      <c r="C12" s="31">
        <v>0</v>
      </c>
    </row>
    <row r="13" spans="1:9" x14ac:dyDescent="0.35">
      <c r="A13" s="92"/>
      <c r="B13" s="89"/>
      <c r="C13" s="90"/>
    </row>
    <row r="14" spans="1:9" x14ac:dyDescent="0.35">
      <c r="A14" s="92"/>
      <c r="B14" s="36" t="s">
        <v>116</v>
      </c>
      <c r="C14" s="39">
        <v>252000000</v>
      </c>
    </row>
    <row r="15" spans="1:9" x14ac:dyDescent="0.35">
      <c r="A15" s="92"/>
      <c r="B15" s="36" t="s">
        <v>179</v>
      </c>
      <c r="C15" s="39">
        <v>105000000</v>
      </c>
      <c r="E15" t="s">
        <v>75</v>
      </c>
      <c r="F15" s="22">
        <v>0.7</v>
      </c>
    </row>
    <row r="16" spans="1:9" x14ac:dyDescent="0.35">
      <c r="A16" s="92"/>
      <c r="B16" s="89" t="s">
        <v>76</v>
      </c>
      <c r="C16" s="90"/>
      <c r="E16" t="s">
        <v>77</v>
      </c>
      <c r="F16" s="23">
        <v>0.3</v>
      </c>
      <c r="I16" s="25"/>
    </row>
    <row r="17" spans="1:9" x14ac:dyDescent="0.35">
      <c r="A17" s="92"/>
      <c r="B17" s="36"/>
      <c r="C17" s="40"/>
      <c r="F17" s="26"/>
      <c r="I17" s="25"/>
    </row>
    <row r="18" spans="1:9" ht="23.25" customHeight="1" x14ac:dyDescent="0.35">
      <c r="A18" s="38" t="s">
        <v>78</v>
      </c>
      <c r="B18" s="87" t="s">
        <v>77</v>
      </c>
      <c r="C18" s="88"/>
    </row>
    <row r="19" spans="1:9" ht="58" x14ac:dyDescent="0.35">
      <c r="A19" s="35" t="s">
        <v>80</v>
      </c>
      <c r="B19" s="99" t="s">
        <v>180</v>
      </c>
      <c r="C19" s="100"/>
    </row>
    <row r="20" spans="1:9" ht="15" customHeight="1" x14ac:dyDescent="0.35">
      <c r="A20" s="21" t="s">
        <v>81</v>
      </c>
      <c r="B20" s="96">
        <f>((C22+C23+C25+C26+C30+C28+C32+C34+C29+C33)-C37)*C36*C38</f>
        <v>252674940</v>
      </c>
      <c r="C20" s="96"/>
    </row>
    <row r="21" spans="1:9" x14ac:dyDescent="0.35">
      <c r="A21" s="7" t="s">
        <v>82</v>
      </c>
      <c r="B21" s="101" t="s">
        <v>71</v>
      </c>
      <c r="C21" s="102"/>
    </row>
    <row r="22" spans="1:9" x14ac:dyDescent="0.35">
      <c r="A22" s="83"/>
      <c r="B22" s="36" t="s">
        <v>72</v>
      </c>
      <c r="C22" s="31">
        <v>0</v>
      </c>
    </row>
    <row r="23" spans="1:9" x14ac:dyDescent="0.35">
      <c r="A23" s="84"/>
      <c r="B23" s="36" t="s">
        <v>73</v>
      </c>
      <c r="C23" s="31">
        <v>0</v>
      </c>
    </row>
    <row r="24" spans="1:9" x14ac:dyDescent="0.35">
      <c r="A24" s="84"/>
      <c r="B24" s="89" t="s">
        <v>74</v>
      </c>
      <c r="C24" s="90"/>
    </row>
    <row r="25" spans="1:9" x14ac:dyDescent="0.35">
      <c r="A25" s="84"/>
      <c r="B25" s="36" t="s">
        <v>116</v>
      </c>
      <c r="C25" s="31">
        <v>210000000</v>
      </c>
    </row>
    <row r="26" spans="1:9" ht="28.9" customHeight="1" x14ac:dyDescent="0.35">
      <c r="A26" s="84"/>
      <c r="B26" s="36" t="s">
        <v>117</v>
      </c>
      <c r="C26" s="31">
        <v>30000000</v>
      </c>
    </row>
    <row r="27" spans="1:9" x14ac:dyDescent="0.35">
      <c r="A27" s="84"/>
      <c r="B27" s="89" t="s">
        <v>147</v>
      </c>
      <c r="C27" s="90"/>
    </row>
    <row r="28" spans="1:9" x14ac:dyDescent="0.35">
      <c r="A28" s="84"/>
      <c r="B28" s="36" t="s">
        <v>155</v>
      </c>
      <c r="C28" s="31">
        <v>0</v>
      </c>
    </row>
    <row r="29" spans="1:9" x14ac:dyDescent="0.35">
      <c r="A29" s="84"/>
      <c r="B29" s="36" t="s">
        <v>183</v>
      </c>
      <c r="C29" s="31">
        <v>14474940</v>
      </c>
    </row>
    <row r="30" spans="1:9" x14ac:dyDescent="0.35">
      <c r="A30" s="84"/>
      <c r="B30" s="36" t="s">
        <v>73</v>
      </c>
      <c r="C30" s="31">
        <v>0</v>
      </c>
    </row>
    <row r="31" spans="1:9" x14ac:dyDescent="0.35">
      <c r="A31" s="84"/>
      <c r="B31" s="89" t="s">
        <v>148</v>
      </c>
      <c r="C31" s="90"/>
    </row>
    <row r="32" spans="1:9" x14ac:dyDescent="0.35">
      <c r="A32" s="84"/>
      <c r="B32" s="36"/>
      <c r="C32" s="31"/>
    </row>
    <row r="33" spans="1:3" x14ac:dyDescent="0.35">
      <c r="A33" s="84"/>
      <c r="B33" s="36" t="s">
        <v>72</v>
      </c>
      <c r="C33" s="31">
        <v>0</v>
      </c>
    </row>
    <row r="34" spans="1:3" x14ac:dyDescent="0.35">
      <c r="A34" s="84"/>
      <c r="B34" s="36" t="s">
        <v>73</v>
      </c>
      <c r="C34" s="31">
        <v>0</v>
      </c>
    </row>
    <row r="35" spans="1:3" x14ac:dyDescent="0.35">
      <c r="A35" s="84"/>
      <c r="B35" s="89" t="s">
        <v>135</v>
      </c>
      <c r="C35" s="90"/>
    </row>
    <row r="36" spans="1:3" x14ac:dyDescent="0.35">
      <c r="A36" s="84"/>
      <c r="B36" s="36" t="s">
        <v>151</v>
      </c>
      <c r="C36" s="32">
        <v>1</v>
      </c>
    </row>
    <row r="37" spans="1:3" x14ac:dyDescent="0.35">
      <c r="A37" s="84"/>
      <c r="B37" s="36" t="s">
        <v>136</v>
      </c>
      <c r="C37" s="33">
        <v>1800000</v>
      </c>
    </row>
    <row r="38" spans="1:3" x14ac:dyDescent="0.35">
      <c r="A38" s="84"/>
      <c r="B38" s="36" t="s">
        <v>154</v>
      </c>
      <c r="C38" s="32">
        <v>1</v>
      </c>
    </row>
    <row r="39" spans="1:3" x14ac:dyDescent="0.35">
      <c r="A39" s="24" t="s">
        <v>83</v>
      </c>
      <c r="B39" s="96">
        <f>IFERROR(B20*(VLOOKUP(B18,E15:F17,2,0)),16666)</f>
        <v>75802482</v>
      </c>
      <c r="C39" s="96"/>
    </row>
    <row r="40" spans="1:3" ht="93" customHeight="1" x14ac:dyDescent="0.35">
      <c r="A40" s="35" t="s">
        <v>149</v>
      </c>
      <c r="B40" s="97" t="s">
        <v>182</v>
      </c>
      <c r="C40" s="98"/>
    </row>
    <row r="41" spans="1:3" ht="211.5" customHeight="1" x14ac:dyDescent="0.35">
      <c r="A41" s="35" t="s">
        <v>84</v>
      </c>
      <c r="B41" s="94" t="s">
        <v>181</v>
      </c>
      <c r="C41" s="95"/>
    </row>
    <row r="42" spans="1:3" ht="25.9" customHeight="1" x14ac:dyDescent="0.35">
      <c r="A42" s="42" t="s">
        <v>140</v>
      </c>
      <c r="B42" s="42"/>
      <c r="C42" s="42"/>
    </row>
    <row r="43" spans="1:3" x14ac:dyDescent="0.35">
      <c r="A43" s="41" t="s">
        <v>141</v>
      </c>
      <c r="B43" s="93" t="s">
        <v>184</v>
      </c>
      <c r="C43" s="93"/>
    </row>
    <row r="44" spans="1:3" ht="40.9" customHeight="1" x14ac:dyDescent="0.35">
      <c r="A44" s="41" t="s">
        <v>139</v>
      </c>
      <c r="B44" s="93" t="s">
        <v>185</v>
      </c>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3" t="s">
        <v>85</v>
      </c>
      <c r="B1" s="63"/>
      <c r="C1" s="63"/>
    </row>
    <row r="2" spans="1:3" x14ac:dyDescent="0.35">
      <c r="A2" s="20" t="s">
        <v>29</v>
      </c>
      <c r="B2" s="64" t="str">
        <f>'AUTOS NOTA 324'!B2:C2</f>
        <v>SINIESTRO  121185128   LEGIS APJ32491</v>
      </c>
      <c r="C2" s="65"/>
    </row>
    <row r="3" spans="1:3" x14ac:dyDescent="0.35">
      <c r="A3" s="5" t="s">
        <v>1</v>
      </c>
      <c r="B3" s="50" t="str">
        <f>'AUTOS  NOTA 322'!B2:C2</f>
        <v>11001310300120240029400</v>
      </c>
      <c r="C3" s="50"/>
    </row>
    <row r="4" spans="1:3" x14ac:dyDescent="0.35">
      <c r="A4" s="5" t="s">
        <v>2</v>
      </c>
      <c r="B4" s="50" t="str">
        <f>'AUTOS  NOTA 322'!B3:C3</f>
        <v>PRIMERO (1) CIVIL DEL CIRCUITO DE BOGOTÁ D.C.</v>
      </c>
      <c r="C4" s="50"/>
    </row>
    <row r="5" spans="1:3" x14ac:dyDescent="0.35">
      <c r="A5" s="5" t="s">
        <v>3</v>
      </c>
      <c r="B5" s="50" t="str">
        <f>'AUTOS  NOTA 322'!B4:C4</f>
        <v>ALLIANZ SEGUROS S.A.</v>
      </c>
      <c r="C5" s="50"/>
    </row>
    <row r="6" spans="1:3" ht="15" customHeight="1" x14ac:dyDescent="0.35">
      <c r="A6" s="5" t="s">
        <v>4</v>
      </c>
      <c r="B6" s="50" t="str">
        <f>'AUTOS  NOTA 322'!B5:C5</f>
        <v>BLANCA ANDREA CONTRERAS CORTES; PAULA SOFIA BEJARANO CONTRERAS; JEINER JAVIER BEJARANO LEAL; SEBASTIAN BEJARANO CONTRERAS; BLANCA AURORA CORTES DE CONTRERAS</v>
      </c>
      <c r="C6" s="50"/>
    </row>
    <row r="7" spans="1:3" ht="15" customHeight="1" x14ac:dyDescent="0.35">
      <c r="A7" s="5" t="s">
        <v>5</v>
      </c>
      <c r="B7" s="50" t="str">
        <f>'AUTOS  NOTA 322'!B6:C6</f>
        <v>DEMANDA DIRECTA</v>
      </c>
      <c r="C7" s="50"/>
    </row>
    <row r="8" spans="1:3" ht="15" customHeight="1" x14ac:dyDescent="0.35">
      <c r="A8" s="30" t="s">
        <v>118</v>
      </c>
      <c r="B8" s="50" t="str">
        <f>'AUTOS  NOTA 322'!B7:C8</f>
        <v>JAVIER SANTIAGO BEJARANO CONTRERAS</v>
      </c>
      <c r="C8" s="50"/>
    </row>
    <row r="9" spans="1:3" ht="19.149999999999999" customHeight="1" x14ac:dyDescent="0.35">
      <c r="A9" s="5" t="s">
        <v>119</v>
      </c>
      <c r="B9" s="50"/>
      <c r="C9" s="50"/>
    </row>
    <row r="10" spans="1:3" x14ac:dyDescent="0.35">
      <c r="A10" s="7" t="s">
        <v>82</v>
      </c>
      <c r="B10" s="105">
        <f>'AUTOS NOTA 324'!B20:C20</f>
        <v>252674940</v>
      </c>
      <c r="C10" s="105"/>
    </row>
    <row r="11" spans="1:3" x14ac:dyDescent="0.35">
      <c r="A11" s="7" t="s">
        <v>138</v>
      </c>
      <c r="B11" s="106">
        <f>'AUTOS NOTA 324'!B39:C39</f>
        <v>75802482</v>
      </c>
      <c r="C11" s="50"/>
    </row>
    <row r="12" spans="1:3" ht="29" x14ac:dyDescent="0.35">
      <c r="A12" s="7" t="s">
        <v>86</v>
      </c>
      <c r="B12" s="103"/>
      <c r="C12" s="104"/>
    </row>
    <row r="13" spans="1:3" ht="43.5" x14ac:dyDescent="0.35">
      <c r="A13" s="5" t="s">
        <v>87</v>
      </c>
      <c r="B13" s="50"/>
      <c r="C13" s="50"/>
    </row>
    <row r="14" spans="1:3" ht="43.5" x14ac:dyDescent="0.35">
      <c r="A14" s="5" t="s">
        <v>88</v>
      </c>
      <c r="B14" s="50"/>
      <c r="C14" s="50"/>
    </row>
    <row r="15" spans="1:3" x14ac:dyDescent="0.35">
      <c r="A15" s="5" t="s">
        <v>89</v>
      </c>
      <c r="B15" s="6"/>
      <c r="C15" s="6"/>
    </row>
    <row r="16" spans="1:3" x14ac:dyDescent="0.35">
      <c r="A16" s="7" t="s">
        <v>90</v>
      </c>
      <c r="B16" s="50"/>
      <c r="C16" s="50"/>
    </row>
    <row r="17" spans="1:3" x14ac:dyDescent="0.3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26953125" bestFit="1" customWidth="1"/>
    <col min="5" max="5" width="42.7265625" bestFit="1" customWidth="1"/>
    <col min="12" max="12" width="30.7265625" customWidth="1"/>
    <col min="13" max="13" width="16" customWidth="1"/>
  </cols>
  <sheetData>
    <row r="1" spans="1:15" x14ac:dyDescent="0.35">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35">
      <c r="A2" t="s">
        <v>94</v>
      </c>
      <c r="B2" t="s">
        <v>45</v>
      </c>
      <c r="C2" t="s">
        <v>95</v>
      </c>
      <c r="D2" s="2" t="s">
        <v>96</v>
      </c>
      <c r="E2" s="1" t="s">
        <v>97</v>
      </c>
      <c r="F2" s="2" t="s">
        <v>79</v>
      </c>
      <c r="G2" s="4">
        <v>0.7</v>
      </c>
      <c r="H2" t="s">
        <v>14</v>
      </c>
      <c r="I2" t="s">
        <v>98</v>
      </c>
      <c r="K2" t="s">
        <v>121</v>
      </c>
      <c r="L2" s="29" t="s">
        <v>122</v>
      </c>
      <c r="M2" t="s">
        <v>99</v>
      </c>
      <c r="N2" t="s">
        <v>77</v>
      </c>
      <c r="O2" t="s">
        <v>45</v>
      </c>
    </row>
    <row r="3" spans="1:15" x14ac:dyDescent="0.35">
      <c r="A3" t="s">
        <v>99</v>
      </c>
      <c r="C3" t="s">
        <v>100</v>
      </c>
      <c r="D3" s="2" t="s">
        <v>101</v>
      </c>
      <c r="E3" s="1" t="s">
        <v>102</v>
      </c>
      <c r="F3" s="2" t="s">
        <v>77</v>
      </c>
      <c r="G3" s="4">
        <v>0.3</v>
      </c>
      <c r="H3" t="s">
        <v>103</v>
      </c>
      <c r="I3" t="s">
        <v>104</v>
      </c>
      <c r="L3" s="29" t="s">
        <v>123</v>
      </c>
      <c r="M3" t="s">
        <v>105</v>
      </c>
      <c r="N3" t="s">
        <v>79</v>
      </c>
    </row>
    <row r="4" spans="1:15" x14ac:dyDescent="0.35">
      <c r="A4" t="s">
        <v>105</v>
      </c>
      <c r="C4" t="s">
        <v>38</v>
      </c>
      <c r="E4" s="1" t="s">
        <v>106</v>
      </c>
      <c r="H4" t="s">
        <v>107</v>
      </c>
      <c r="I4" t="s">
        <v>18</v>
      </c>
      <c r="L4" t="s">
        <v>124</v>
      </c>
    </row>
    <row r="5" spans="1:15" x14ac:dyDescent="0.35">
      <c r="A5" t="s">
        <v>108</v>
      </c>
      <c r="E5" s="1" t="s">
        <v>109</v>
      </c>
      <c r="H5" t="s">
        <v>110</v>
      </c>
      <c r="I5" t="s">
        <v>111</v>
      </c>
      <c r="L5" s="29" t="s">
        <v>125</v>
      </c>
    </row>
    <row r="6" spans="1:15" x14ac:dyDescent="0.35">
      <c r="E6" s="1" t="s">
        <v>112</v>
      </c>
      <c r="I6" t="s">
        <v>113</v>
      </c>
      <c r="L6" s="29" t="s">
        <v>153</v>
      </c>
    </row>
    <row r="7" spans="1:15" x14ac:dyDescent="0.35">
      <c r="E7" s="1" t="s">
        <v>114</v>
      </c>
      <c r="I7" t="s">
        <v>145</v>
      </c>
      <c r="L7" s="29" t="s">
        <v>126</v>
      </c>
    </row>
    <row r="8" spans="1:15" x14ac:dyDescent="0.35">
      <c r="E8" s="1" t="s">
        <v>115</v>
      </c>
      <c r="L8" s="29" t="s">
        <v>147</v>
      </c>
    </row>
    <row r="9" spans="1:15" x14ac:dyDescent="0.35">
      <c r="L9" s="29" t="s">
        <v>127</v>
      </c>
    </row>
    <row r="10" spans="1:15" x14ac:dyDescent="0.35">
      <c r="L10" s="29" t="s">
        <v>128</v>
      </c>
    </row>
    <row r="11" spans="1:15" x14ac:dyDescent="0.35">
      <c r="L11" s="29" t="s">
        <v>129</v>
      </c>
    </row>
    <row r="12" spans="1:15" x14ac:dyDescent="0.35">
      <c r="L12" s="29" t="s">
        <v>130</v>
      </c>
    </row>
    <row r="13" spans="1:15" x14ac:dyDescent="0.3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2024-07-24T23:07:09Z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