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IBAGUE/CARLOS AURTURO URIBE/"/>
    </mc:Choice>
  </mc:AlternateContent>
  <xr:revisionPtr revIDLastSave="16" documentId="8_{E442573D-5BE2-4B28-B538-735A666EB63A}" xr6:coauthVersionLast="47" xr6:coauthVersionMax="47" xr10:uidLastSave="{F512C525-504B-4BF6-BEA3-B9E1C1BC78FD}"/>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1" l="1"/>
  <c r="B17" i="11"/>
  <c r="B28" i="11" s="1"/>
  <c r="C11" i="11"/>
  <c r="C10" i="11"/>
  <c r="B7" i="10"/>
  <c r="B7" i="14"/>
  <c r="B6" i="14"/>
  <c r="B5" i="14"/>
  <c r="B4" i="14"/>
  <c r="B3" i="14"/>
  <c r="B2" i="14"/>
  <c r="B4" i="11"/>
  <c r="B6" i="11"/>
  <c r="B7" i="11"/>
  <c r="B3" i="11"/>
  <c r="B2" i="11"/>
  <c r="B15" i="5"/>
  <c r="B8" i="11" s="1"/>
  <c r="B4" i="10"/>
  <c r="B5" i="10"/>
  <c r="B6" i="10"/>
  <c r="B3" i="10"/>
</calcChain>
</file>

<file path=xl/sharedStrings.xml><?xml version="1.0" encoding="utf-8"?>
<sst xmlns="http://schemas.openxmlformats.org/spreadsheetml/2006/main" count="197" uniqueCount="152">
  <si>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</si>
  <si>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</si>
  <si>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</si>
  <si>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</si>
  <si>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</si>
  <si>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</si>
  <si>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</si>
  <si>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</si>
  <si>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</si>
  <si>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</si>
  <si>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</si>
  <si>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</si>
  <si>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</si>
  <si>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</si>
  <si>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</si>
  <si>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</si>
  <si>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</si>
  <si>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</si>
  <si>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</si>
  <si>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</si>
  <si>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</si>
  <si>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</si>
  <si>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</si>
  <si>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</si>
  <si>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</si>
  <si>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</si>
  <si>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</si>
  <si>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</si>
  <si>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</si>
  <si>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</si>
  <si>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</si>
  <si>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</si>
  <si>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</si>
  <si>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</si>
  <si>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</si>
  <si>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</si>
  <si>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</si>
  <si>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</si>
  <si>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</si>
  <si>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</si>
  <si>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</si>
  <si>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</si>
  <si>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</si>
  <si>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</si>
  <si>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</si>
  <si>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</si>
  <si>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</si>
  <si>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</si>
  <si>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</si>
  <si>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</si>
  <si>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</si>
  <si>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</si>
  <si>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</si>
  <si>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</si>
  <si>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</si>
  <si>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</si>
  <si>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</si>
  <si>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</si>
  <si>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</si>
  <si>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</si>
  <si>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</si>
  <si>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</si>
  <si>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</si>
  <si>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</si>
  <si>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</si>
  <si>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</si>
  <si>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</si>
  <si>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</si>
  <si>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</si>
  <si>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</si>
  <si>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</si>
  <si>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</si>
  <si>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</si>
  <si>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</si>
  <si>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</si>
  <si>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</si>
  <si>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</si>
  <si>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</si>
  <si>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</si>
  <si>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</si>
  <si>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</si>
  <si>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</si>
  <si>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</si>
  <si>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</si>
  <si>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</si>
  <si>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</si>
  <si>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</si>
  <si>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</si>
  <si>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</si>
  <si>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</si>
  <si>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</si>
  <si>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</si>
  <si>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</si>
  <si>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</si>
  <si>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</si>
  <si>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</si>
  <si>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</si>
  <si>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</si>
  <si>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</si>
  <si>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</si>
  <si>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</si>
  <si>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</si>
  <si>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</si>
  <si>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</si>
  <si>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</si>
  <si>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</si>
  <si>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</si>
  <si>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</si>
  <si>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</si>
  <si>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</si>
  <si>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</si>
  <si>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</si>
  <si>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</si>
  <si>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</si>
  <si>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</si>
  <si>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</si>
  <si>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</si>
  <si>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</si>
  <si>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</si>
  <si>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</si>
  <si>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</si>
  <si>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</si>
  <si>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</si>
  <si>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</si>
  <si>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</si>
  <si>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</si>
  <si>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</si>
  <si>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</si>
  <si>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</si>
  <si>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</si>
  <si>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</si>
  <si>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</si>
  <si>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73001-31-03-003-2019-00312-00</t>
  </si>
  <si>
    <t>Juzgado Tercero Civil del Circuito de Ibagué</t>
  </si>
  <si>
    <t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t>
  </si>
  <si>
    <t>Salud Total EPS S.A.
Instituto Oftalmologico del Tolima
Clínica de Ojos del Tolima</t>
  </si>
  <si>
    <t xml:space="preserve">Carlos Arturo Uribe Quintero (Victima Directa)
</t>
  </si>
  <si>
    <t>Desde febrero del 2011 al 07 de abril de 2015</t>
  </si>
  <si>
    <t>RC Profesional</t>
  </si>
  <si>
    <t>Instituto Oftalmologíco del Tolima</t>
  </si>
  <si>
    <t>022372803/0</t>
  </si>
  <si>
    <t>Daño Fisiolígico</t>
  </si>
  <si>
    <t>Se pide pero no se tasa</t>
  </si>
  <si>
    <t xml:space="preserve">1. En el mes de febrero del año 2011, como consencuencia a una disminusión en la visión del señor Carlos Arturo Uribe Quintero assitió al Instituto Oftamológico del Tolima en donde unicamente le ordernaron un proceso con gotas oftálmologicas sin consdierar que ésta era un paciente diabético conforme sus antecedentes clíncos. 
2. Pasaron los meses y el señor Carlos Arturo Uribe asistió a consultas y controles confiando en el criterio médico sin signos de ninguna mejoria. Al mes de enero de 2012, le ordenaron lentes de uso permanente y control en un año. A dicho año el Dr. Hilder Agusto Fonseca le diagnostica "Desprendimiento de retina por tracción en el ojo izquierdo" e indica que también le diagnistica "Desprendimiento Millittus asociada con desnutrición con complicaciones oftálmicas" y "Diabetes mellitus asociada con desnutrición con complicaciones renales", utlimas que indica el demandante no existen. 
3. En el mes de marzo de 2012 y por primera vez, fue redirigido a la especialidad de "Retinólogía" en la que le diganostican "Retinopatía Diabéctica no proliferativa" - y en el que a su vez resultó en afectaciones a su ojo derecho con: perdida de depresión foveal por la presencial de difuso retinal en capas superficiales de retina.
4. Catorce meses después (año 2013) el Instituto Oftamológico del Tolima dirige un oficio a clinica de los ojos del tolima con autirización de que sea practicada Cirugía de Retina. Paciente que fue intervenido al 25 de enero de 2013.
5. El paciente siguió en tratamientos encontrando trabas en la prestación del servicio médico, así como autorizaciones de la EPS SALUD TOTAL  incluso al hasta el año 2015.
Indica el demandante que los daños causados al paciente se dan como consencuencia de la negligencia, de la falta de oportunidad en el diagnostico y la atención en general de su patología. </t>
  </si>
  <si>
    <t>18 de octubre de 2019</t>
  </si>
  <si>
    <t>06 de noviembre de 2019</t>
  </si>
  <si>
    <t>86449581-APJ32537</t>
  </si>
  <si>
    <t xml:space="preserve">RC MEDICA </t>
  </si>
  <si>
    <t>15% sobre el valor de la perdida, mínimo COL$10.000.000</t>
  </si>
  <si>
    <t>24/11/2018-24/11/2019</t>
  </si>
  <si>
    <t>• Disminución de la suma asegurada por pago de indemnizaciones con cargo a la PÓLIZA 22372803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</si>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</sst>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8" sqref="B8:C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38</v>
      </c>
      <c r="B1" s="38"/>
      <c r="C1" s="38"/>
    </row>
    <row r="2" spans="1:3" x14ac:dyDescent="0.35">
      <c r="A2" s="5" t="s">
        <v>11</v>
      </c>
      <c r="B2" s="40" t="s">
        <v>132</v>
      </c>
      <c r="C2" s="41"/>
    </row>
    <row r="3" spans="1:3" x14ac:dyDescent="0.35">
      <c r="A3" s="5" t="s">
        <v>0</v>
      </c>
      <c r="B3" s="42" t="s">
        <v>133</v>
      </c>
      <c r="C3" s="43"/>
    </row>
    <row r="4" spans="1:3" x14ac:dyDescent="0.35">
      <c r="A4" s="5" t="s">
        <v>105</v>
      </c>
      <c r="B4" s="36" t="s">
        <v>135</v>
      </c>
      <c r="C4" s="43"/>
    </row>
    <row r="5" spans="1:3" ht="14.5" customHeight="1" x14ac:dyDescent="0.35">
      <c r="A5" s="5" t="s">
        <v>1</v>
      </c>
      <c r="B5" s="36" t="s">
        <v>134</v>
      </c>
      <c r="C5" s="43"/>
    </row>
    <row r="6" spans="1:3" x14ac:dyDescent="0.35">
      <c r="A6" s="5" t="s">
        <v>106</v>
      </c>
      <c r="B6" s="39" t="s">
        <v>130</v>
      </c>
      <c r="C6" s="39"/>
    </row>
    <row r="7" spans="1:3" x14ac:dyDescent="0.35">
      <c r="A7" s="5" t="s">
        <v>2</v>
      </c>
      <c r="B7" s="35" t="s">
        <v>136</v>
      </c>
      <c r="C7" s="39"/>
    </row>
    <row r="8" spans="1:3" x14ac:dyDescent="0.35">
      <c r="A8" s="5" t="s">
        <v>3</v>
      </c>
      <c r="B8" s="35" t="s">
        <v>137</v>
      </c>
      <c r="C8" s="35"/>
    </row>
    <row r="9" spans="1:3" x14ac:dyDescent="0.35">
      <c r="A9" s="5" t="s">
        <v>4</v>
      </c>
      <c r="B9" s="35" t="s">
        <v>144</v>
      </c>
      <c r="C9" s="35"/>
    </row>
    <row r="10" spans="1:3" x14ac:dyDescent="0.35">
      <c r="A10" s="5" t="s">
        <v>5</v>
      </c>
      <c r="B10" s="35" t="s">
        <v>145</v>
      </c>
      <c r="C10" s="35"/>
    </row>
    <row r="11" spans="1:3" ht="23.25" customHeight="1" x14ac:dyDescent="0.35">
      <c r="A11" s="5" t="s">
        <v>26</v>
      </c>
      <c r="B11" s="36" t="s">
        <v>138</v>
      </c>
      <c r="C11" s="37"/>
    </row>
    <row r="12" spans="1:3" x14ac:dyDescent="0.35">
      <c r="A12" s="45" t="s">
        <v>116</v>
      </c>
      <c r="B12" s="35" t="s">
        <v>143</v>
      </c>
      <c r="C12" s="39"/>
    </row>
    <row r="13" spans="1:3" ht="30" customHeight="1" x14ac:dyDescent="0.35">
      <c r="A13" s="45"/>
      <c r="B13" s="39"/>
      <c r="C13" s="39"/>
    </row>
    <row r="14" spans="1:3" ht="73.5" customHeight="1" x14ac:dyDescent="0.35">
      <c r="A14" s="45"/>
      <c r="B14" s="39"/>
      <c r="C14" s="39"/>
    </row>
    <row r="15" spans="1:3" ht="29" x14ac:dyDescent="0.35">
      <c r="A15" s="5" t="s">
        <v>43</v>
      </c>
      <c r="B15" s="48">
        <f>SUM(C17,C18,C20,C21,C23)</f>
        <v>2355144400</v>
      </c>
      <c r="C15" s="49"/>
    </row>
    <row r="16" spans="1:3" ht="33.75" customHeight="1" x14ac:dyDescent="0.35">
      <c r="A16" s="50" t="s">
        <v>44</v>
      </c>
      <c r="B16" s="51" t="s">
        <v>45</v>
      </c>
      <c r="C16" s="51"/>
    </row>
    <row r="17" spans="1:3" ht="33.75" customHeight="1" x14ac:dyDescent="0.35">
      <c r="A17" s="50"/>
      <c r="B17" s="11" t="s">
        <v>46</v>
      </c>
      <c r="C17" s="6">
        <v>1320000000</v>
      </c>
    </row>
    <row r="18" spans="1:3" ht="33.75" customHeight="1" x14ac:dyDescent="0.35">
      <c r="A18" s="50"/>
      <c r="B18" s="11" t="s">
        <v>47</v>
      </c>
      <c r="C18" s="6" t="s">
        <v>142</v>
      </c>
    </row>
    <row r="19" spans="1:3" x14ac:dyDescent="0.35">
      <c r="A19" s="50"/>
      <c r="B19" s="52" t="s">
        <v>48</v>
      </c>
      <c r="C19" s="53"/>
    </row>
    <row r="20" spans="1:3" x14ac:dyDescent="0.35">
      <c r="A20" s="50"/>
      <c r="B20" s="11" t="s">
        <v>108</v>
      </c>
      <c r="C20" s="6">
        <v>703898000</v>
      </c>
    </row>
    <row r="21" spans="1:3" x14ac:dyDescent="0.35">
      <c r="A21" s="50"/>
      <c r="B21" s="11" t="s">
        <v>141</v>
      </c>
      <c r="C21" s="6">
        <v>331246400</v>
      </c>
    </row>
    <row r="22" spans="1:3" x14ac:dyDescent="0.35">
      <c r="A22" s="50"/>
      <c r="B22" s="52" t="s">
        <v>104</v>
      </c>
      <c r="C22" s="53"/>
    </row>
    <row r="23" spans="1:3" x14ac:dyDescent="0.35">
      <c r="A23" s="50"/>
      <c r="B23" s="11"/>
      <c r="C23" s="16"/>
    </row>
    <row r="24" spans="1:3" x14ac:dyDescent="0.35">
      <c r="A24" s="5" t="s">
        <v>6</v>
      </c>
      <c r="B24" s="39" t="s">
        <v>139</v>
      </c>
      <c r="C24" s="39"/>
    </row>
    <row r="25" spans="1:3" x14ac:dyDescent="0.35">
      <c r="A25" s="5" t="s">
        <v>7</v>
      </c>
      <c r="B25" s="39">
        <v>8090108938</v>
      </c>
      <c r="C25" s="39"/>
    </row>
    <row r="26" spans="1:3" x14ac:dyDescent="0.35">
      <c r="A26" s="5" t="s">
        <v>8</v>
      </c>
      <c r="B26" s="39" t="s">
        <v>140</v>
      </c>
      <c r="C26" s="39"/>
    </row>
    <row r="27" spans="1:3" x14ac:dyDescent="0.35">
      <c r="A27" s="5" t="s">
        <v>39</v>
      </c>
      <c r="B27" s="46">
        <v>45503</v>
      </c>
      <c r="C27" s="47"/>
    </row>
    <row r="28" spans="1:3" x14ac:dyDescent="0.35">
      <c r="A28" s="5" t="s">
        <v>9</v>
      </c>
      <c r="B28" s="44">
        <v>45490</v>
      </c>
      <c r="C28" s="44"/>
    </row>
    <row r="29" spans="1:3" x14ac:dyDescent="0.35">
      <c r="A29" s="5" t="s">
        <v>10</v>
      </c>
      <c r="B29" s="44">
        <v>45506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90" zoomScaleNormal="9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37</v>
      </c>
      <c r="B1" s="54"/>
      <c r="C1" s="54"/>
    </row>
    <row r="2" spans="1:3" x14ac:dyDescent="0.35">
      <c r="A2" s="13" t="s">
        <v>24</v>
      </c>
      <c r="B2" s="55" t="s">
        <v>146</v>
      </c>
      <c r="C2" s="56"/>
    </row>
    <row r="3" spans="1:3" x14ac:dyDescent="0.35">
      <c r="A3" s="5" t="s">
        <v>11</v>
      </c>
      <c r="B3" s="39" t="str">
        <f>'GENERALES NOTA 322'!B2:C2</f>
        <v>73001-31-03-003-2019-00312-00</v>
      </c>
      <c r="C3" s="39"/>
    </row>
    <row r="4" spans="1:3" x14ac:dyDescent="0.35">
      <c r="A4" s="5" t="s">
        <v>0</v>
      </c>
      <c r="B4" s="39" t="str">
        <f>'GENERALES NOTA 322'!B3:C3</f>
        <v>Juzgado Tercero Civil del Circuito de Ibagué</v>
      </c>
      <c r="C4" s="39"/>
    </row>
    <row r="5" spans="1:3" x14ac:dyDescent="0.35">
      <c r="A5" s="5" t="s">
        <v>105</v>
      </c>
      <c r="B5" s="39" t="str">
        <f>'GENERALES NOTA 322'!B4:C4</f>
        <v>Salud Total EPS S.A.
Instituto Oftalmologico del Tolima
Clínica de Ojos del Tolima</v>
      </c>
      <c r="C5" s="39"/>
    </row>
    <row r="6" spans="1:3" x14ac:dyDescent="0.35">
      <c r="A6" s="5" t="s">
        <v>1</v>
      </c>
      <c r="B6" s="39"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39"/>
    </row>
    <row r="7" spans="1:3" x14ac:dyDescent="0.35">
      <c r="A7" s="5" t="s">
        <v>106</v>
      </c>
      <c r="B7" s="39" t="str">
        <f>'GENERALES NOTA 322'!B6:C6</f>
        <v>LLAMADA EN GARANTIA</v>
      </c>
      <c r="C7" s="39"/>
    </row>
    <row r="8" spans="1:3" x14ac:dyDescent="0.35">
      <c r="A8" s="13" t="s">
        <v>25</v>
      </c>
      <c r="B8" s="39">
        <v>22372803</v>
      </c>
      <c r="C8" s="39"/>
    </row>
    <row r="9" spans="1:3" x14ac:dyDescent="0.35">
      <c r="A9" s="13" t="s">
        <v>26</v>
      </c>
      <c r="B9" s="39" t="s">
        <v>147</v>
      </c>
      <c r="C9" s="39"/>
    </row>
    <row r="10" spans="1:3" x14ac:dyDescent="0.35">
      <c r="A10" s="13" t="s">
        <v>74</v>
      </c>
      <c r="B10" s="55">
        <v>1000000000</v>
      </c>
      <c r="C10" s="57"/>
    </row>
    <row r="11" spans="1:3" x14ac:dyDescent="0.35">
      <c r="A11" s="13" t="s">
        <v>112</v>
      </c>
      <c r="B11" s="55" t="s">
        <v>148</v>
      </c>
      <c r="C11" s="56"/>
    </row>
    <row r="12" spans="1:3" x14ac:dyDescent="0.35">
      <c r="A12" s="13" t="s">
        <v>57</v>
      </c>
      <c r="B12" s="42" t="s">
        <v>66</v>
      </c>
      <c r="C12" s="43"/>
    </row>
    <row r="13" spans="1:3" x14ac:dyDescent="0.35">
      <c r="A13" s="13" t="s">
        <v>27</v>
      </c>
      <c r="B13" s="39" t="s">
        <v>149</v>
      </c>
      <c r="C13" s="39"/>
    </row>
    <row r="14" spans="1:3" x14ac:dyDescent="0.35">
      <c r="A14" s="13" t="s">
        <v>28</v>
      </c>
      <c r="B14" s="39" t="s">
        <v>31</v>
      </c>
      <c r="C14" s="39"/>
    </row>
    <row r="15" spans="1:3" x14ac:dyDescent="0.35">
      <c r="A15" s="13" t="s">
        <v>29</v>
      </c>
      <c r="B15" s="39" t="s">
        <v>31</v>
      </c>
      <c r="C15" s="39"/>
    </row>
    <row r="16" spans="1:3" x14ac:dyDescent="0.35">
      <c r="A16" s="58" t="s">
        <v>30</v>
      </c>
      <c r="B16" s="39"/>
      <c r="C16" s="39"/>
    </row>
    <row r="17" spans="1:3" x14ac:dyDescent="0.35">
      <c r="A17" s="59"/>
      <c r="B17" s="9" t="s">
        <v>36</v>
      </c>
      <c r="C17" s="10" t="s">
        <v>14</v>
      </c>
    </row>
    <row r="18" spans="1:3" x14ac:dyDescent="0.35">
      <c r="A18" s="59"/>
      <c r="B18" s="11"/>
      <c r="C18" s="11"/>
    </row>
    <row r="19" spans="1:3" x14ac:dyDescent="0.35">
      <c r="A19" s="59"/>
      <c r="B19" s="11"/>
      <c r="C19" s="11"/>
    </row>
    <row r="20" spans="1:3" x14ac:dyDescent="0.35">
      <c r="A20" s="59"/>
      <c r="B20" s="11"/>
      <c r="C20" s="11"/>
    </row>
    <row r="21" spans="1:3" x14ac:dyDescent="0.35">
      <c r="A21" s="13" t="s">
        <v>23</v>
      </c>
      <c r="B21" s="39"/>
      <c r="C21" s="39"/>
    </row>
    <row r="22" spans="1:3" x14ac:dyDescent="0.35">
      <c r="A22" s="13" t="s">
        <v>58</v>
      </c>
      <c r="B22" s="42"/>
      <c r="C22" s="43"/>
    </row>
    <row r="23" spans="1:3" x14ac:dyDescent="0.35">
      <c r="A23" s="13" t="s">
        <v>15</v>
      </c>
      <c r="B23" s="39" t="s">
        <v>19</v>
      </c>
      <c r="C23" s="39"/>
    </row>
    <row r="24" spans="1:3" x14ac:dyDescent="0.35">
      <c r="A24" s="13" t="s">
        <v>72</v>
      </c>
      <c r="B24" s="39"/>
      <c r="C24" s="39"/>
    </row>
    <row r="25" spans="1:3" x14ac:dyDescent="0.35">
      <c r="A25" s="13" t="s">
        <v>35</v>
      </c>
      <c r="B25" s="39"/>
      <c r="C25" s="39"/>
    </row>
    <row r="26" spans="1:3" x14ac:dyDescent="0.35">
      <c r="A26" s="12" t="s">
        <v>73</v>
      </c>
      <c r="B26" s="39" t="s">
        <v>32</v>
      </c>
      <c r="C26" s="39"/>
    </row>
    <row r="27" spans="1:3" x14ac:dyDescent="0.35">
      <c r="A27" s="60" t="s">
        <v>61</v>
      </c>
      <c r="B27" s="60"/>
      <c r="C27" s="60"/>
    </row>
    <row r="28" spans="1:3" ht="14.5" customHeight="1" x14ac:dyDescent="0.35">
      <c r="A28" s="61" t="s">
        <v>34</v>
      </c>
      <c r="B28" s="62"/>
      <c r="C28" s="31"/>
    </row>
    <row r="29" spans="1:3" ht="14.5" customHeight="1" x14ac:dyDescent="0.35">
      <c r="A29" s="63" t="s">
        <v>33</v>
      </c>
      <c r="B29" s="64"/>
      <c r="C29" s="31"/>
    </row>
    <row r="30" spans="1:3" ht="14.5" customHeight="1" x14ac:dyDescent="0.35">
      <c r="A30" s="63" t="s">
        <v>150</v>
      </c>
      <c r="B30" s="64"/>
      <c r="C30" s="32"/>
    </row>
    <row r="31" spans="1:3" ht="14.5" customHeight="1" x14ac:dyDescent="0.35">
      <c r="A31" s="63" t="s">
        <v>13</v>
      </c>
      <c r="B31" s="64"/>
      <c r="C31" s="31"/>
    </row>
    <row r="32" spans="1:3" x14ac:dyDescent="0.35">
      <c r="A32" s="63"/>
      <c r="B32" s="64"/>
      <c r="C32" s="31"/>
    </row>
    <row r="33" spans="1:3" ht="14.5" customHeight="1" x14ac:dyDescent="0.35">
      <c r="A33" s="63" t="s">
        <v>151</v>
      </c>
      <c r="B33" s="64"/>
      <c r="C33" s="31"/>
    </row>
    <row r="34" spans="1:3" ht="14.5" customHeight="1" x14ac:dyDescent="0.35">
      <c r="A34" s="63"/>
      <c r="B34" s="64"/>
      <c r="C34" s="33"/>
    </row>
    <row r="35" spans="1:3" x14ac:dyDescent="0.35">
      <c r="A35" s="61" t="s">
        <v>102</v>
      </c>
      <c r="B35" s="62"/>
      <c r="C35" s="34"/>
    </row>
    <row r="36" spans="1:3" x14ac:dyDescent="0.35">
      <c r="A36" s="66" t="s">
        <v>85</v>
      </c>
      <c r="B36" s="66"/>
      <c r="C36" s="66"/>
    </row>
    <row r="37" spans="1:3" x14ac:dyDescent="0.35">
      <c r="A37" s="65" t="s">
        <v>86</v>
      </c>
      <c r="B37" s="65"/>
      <c r="C37" s="11"/>
    </row>
    <row r="38" spans="1:3" x14ac:dyDescent="0.35">
      <c r="A38" s="65" t="s">
        <v>87</v>
      </c>
      <c r="B38" s="65"/>
      <c r="C38" s="11"/>
    </row>
    <row r="39" spans="1:3" x14ac:dyDescent="0.35">
      <c r="A39" s="65" t="s">
        <v>88</v>
      </c>
      <c r="B39" s="65"/>
      <c r="C39" s="11"/>
    </row>
    <row r="40" spans="1:3" x14ac:dyDescent="0.35">
      <c r="A40" s="65" t="s">
        <v>89</v>
      </c>
      <c r="B40" s="65"/>
      <c r="C40" s="11"/>
    </row>
    <row r="41" spans="1:3" x14ac:dyDescent="0.35">
      <c r="A41" s="65" t="s">
        <v>90</v>
      </c>
      <c r="B41" s="65"/>
      <c r="C41" s="11"/>
    </row>
    <row r="42" spans="1:3" x14ac:dyDescent="0.35">
      <c r="A42" s="65" t="s">
        <v>91</v>
      </c>
      <c r="B42" s="65"/>
      <c r="C42" s="11"/>
    </row>
    <row r="43" spans="1:3" x14ac:dyDescent="0.35">
      <c r="A43" s="65" t="s">
        <v>92</v>
      </c>
      <c r="B43" s="65"/>
      <c r="C43" s="11"/>
    </row>
    <row r="44" spans="1:3" x14ac:dyDescent="0.35">
      <c r="A44" s="65" t="s">
        <v>93</v>
      </c>
      <c r="B44" s="65"/>
      <c r="C44" s="11"/>
    </row>
    <row r="45" spans="1:3" x14ac:dyDescent="0.35">
      <c r="A45" s="65" t="s">
        <v>94</v>
      </c>
      <c r="B45" s="65"/>
      <c r="C45" s="11"/>
    </row>
    <row r="46" spans="1:3" x14ac:dyDescent="0.35">
      <c r="A46" s="65" t="s">
        <v>95</v>
      </c>
      <c r="B46" s="65"/>
      <c r="C46" s="11"/>
    </row>
    <row r="47" spans="1:3" x14ac:dyDescent="0.35">
      <c r="A47" s="65" t="s">
        <v>96</v>
      </c>
      <c r="B47" s="65"/>
      <c r="C47" s="11"/>
    </row>
    <row r="48" spans="1:3" x14ac:dyDescent="0.35">
      <c r="A48" s="65" t="s">
        <v>97</v>
      </c>
      <c r="B48" s="65"/>
      <c r="C48" s="11"/>
    </row>
    <row r="49" spans="1:3" x14ac:dyDescent="0.35">
      <c r="A49" s="65" t="s">
        <v>98</v>
      </c>
      <c r="B49" s="65"/>
      <c r="C49" s="11"/>
    </row>
    <row r="50" spans="1:3" x14ac:dyDescent="0.35">
      <c r="A50" s="65" t="s">
        <v>99</v>
      </c>
      <c r="B50" s="65"/>
      <c r="C50" s="11"/>
    </row>
    <row r="51" spans="1:3" x14ac:dyDescent="0.35">
      <c r="A51" s="65" t="s">
        <v>100</v>
      </c>
      <c r="B51" s="65"/>
      <c r="C51" s="11"/>
    </row>
    <row r="52" spans="1:3" x14ac:dyDescent="0.35">
      <c r="A52" s="65" t="s">
        <v>101</v>
      </c>
      <c r="B52" s="65"/>
      <c r="C52" s="11"/>
    </row>
    <row r="53" spans="1:3" x14ac:dyDescent="0.3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40</v>
      </c>
      <c r="B1" s="54"/>
      <c r="C1" s="54"/>
    </row>
    <row r="2" spans="1:6" x14ac:dyDescent="0.35">
      <c r="A2" s="20" t="s">
        <v>24</v>
      </c>
      <c r="B2" s="84" t="str">
        <f>'[2]AUTOS NOTA 321'!B2:C2</f>
        <v xml:space="preserve">SINIESTRO   LEGIS </v>
      </c>
      <c r="C2" s="85"/>
    </row>
    <row r="3" spans="1:6" x14ac:dyDescent="0.35">
      <c r="A3" s="21" t="s">
        <v>11</v>
      </c>
      <c r="B3" s="86" t="str">
        <f>'GENERALES NOTA 322'!B2:C2</f>
        <v>73001-31-03-003-2019-00312-00</v>
      </c>
      <c r="C3" s="86"/>
    </row>
    <row r="4" spans="1:6" x14ac:dyDescent="0.35">
      <c r="A4" s="21" t="s">
        <v>0</v>
      </c>
      <c r="B4" s="86" t="str">
        <f>'GENERALES NOTA 322'!B3:C3</f>
        <v>Juzgado Tercero Civil del Circuito de Ibagué</v>
      </c>
      <c r="C4" s="86"/>
    </row>
    <row r="5" spans="1:6" x14ac:dyDescent="0.35">
      <c r="A5" s="21" t="s">
        <v>105</v>
      </c>
      <c r="B5" s="86" t="str">
        <f>'GENERALES NOTA 322'!B4:C4</f>
        <v>Salud Total EPS S.A.
Instituto Oftalmologico del Tolima
Clínica de Ojos del Tolima</v>
      </c>
      <c r="C5" s="86"/>
    </row>
    <row r="6" spans="1:6" ht="14.5" customHeight="1" x14ac:dyDescent="0.35">
      <c r="A6" s="21" t="s">
        <v>1</v>
      </c>
      <c r="B6" s="86"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86"/>
    </row>
    <row r="7" spans="1:6" x14ac:dyDescent="0.35">
      <c r="A7" s="21" t="s">
        <v>106</v>
      </c>
      <c r="B7" s="86" t="str">
        <f>'GENERALES NOTA 322'!B6:C6</f>
        <v>LLAMADA EN GARANTIA</v>
      </c>
      <c r="C7" s="86"/>
    </row>
    <row r="8" spans="1:6" ht="29" x14ac:dyDescent="0.35">
      <c r="A8" s="21" t="s">
        <v>43</v>
      </c>
      <c r="B8" s="80">
        <f>'GENERALES NOTA 322'!B15:C15</f>
        <v>2355144400</v>
      </c>
      <c r="C8" s="81"/>
    </row>
    <row r="9" spans="1:6" x14ac:dyDescent="0.35">
      <c r="A9" s="87" t="s">
        <v>44</v>
      </c>
      <c r="B9" s="71" t="s">
        <v>45</v>
      </c>
      <c r="C9" s="72"/>
    </row>
    <row r="10" spans="1:6" x14ac:dyDescent="0.35">
      <c r="A10" s="87"/>
      <c r="B10" s="22" t="s">
        <v>46</v>
      </c>
      <c r="C10" s="19">
        <f>'GENERALES NOTA 322'!C17</f>
        <v>1320000000</v>
      </c>
    </row>
    <row r="11" spans="1:6" x14ac:dyDescent="0.35">
      <c r="A11" s="87"/>
      <c r="B11" s="22" t="s">
        <v>47</v>
      </c>
      <c r="C11" s="19" t="str">
        <f>'GENERALES NOTA 322'!C18</f>
        <v>Se pide pero no se tasa</v>
      </c>
    </row>
    <row r="12" spans="1:6" x14ac:dyDescent="0.35">
      <c r="A12" s="87"/>
      <c r="B12" s="71"/>
      <c r="C12" s="72"/>
    </row>
    <row r="13" spans="1:6" x14ac:dyDescent="0.35">
      <c r="A13" s="87"/>
      <c r="B13" s="22" t="s">
        <v>108</v>
      </c>
      <c r="C13" s="24"/>
    </row>
    <row r="14" spans="1:6" x14ac:dyDescent="0.35">
      <c r="A14" s="87"/>
      <c r="B14" s="22" t="s">
        <v>109</v>
      </c>
      <c r="C14" s="24"/>
      <c r="E14" t="s">
        <v>56</v>
      </c>
      <c r="F14" s="17">
        <v>0.7</v>
      </c>
    </row>
    <row r="15" spans="1:6" x14ac:dyDescent="0.35">
      <c r="A15" s="23" t="s">
        <v>41</v>
      </c>
      <c r="B15" s="84" t="s">
        <v>124</v>
      </c>
      <c r="C15" s="85"/>
    </row>
    <row r="16" spans="1:6" ht="15" customHeight="1" x14ac:dyDescent="0.35">
      <c r="A16" s="21" t="s">
        <v>42</v>
      </c>
      <c r="B16" s="82"/>
      <c r="C16" s="83"/>
    </row>
    <row r="17" spans="1:3" ht="28.5" customHeight="1" x14ac:dyDescent="0.35">
      <c r="A17" s="14" t="s">
        <v>49</v>
      </c>
      <c r="B17" s="73">
        <f>((C19+C20+C22+C23)-C26)*C25*C27</f>
        <v>100000000</v>
      </c>
      <c r="C17" s="73"/>
    </row>
    <row r="18" spans="1:3" x14ac:dyDescent="0.35">
      <c r="A18" s="23" t="s">
        <v>50</v>
      </c>
      <c r="B18" s="74" t="s">
        <v>45</v>
      </c>
      <c r="C18" s="75"/>
    </row>
    <row r="19" spans="1:3" x14ac:dyDescent="0.35">
      <c r="A19" s="69"/>
      <c r="B19" s="22" t="s">
        <v>46</v>
      </c>
      <c r="C19" s="19">
        <v>100000000</v>
      </c>
    </row>
    <row r="20" spans="1:3" x14ac:dyDescent="0.35">
      <c r="A20" s="70"/>
      <c r="B20" s="22" t="s">
        <v>47</v>
      </c>
      <c r="C20" s="19">
        <v>0</v>
      </c>
    </row>
    <row r="21" spans="1:3" x14ac:dyDescent="0.35">
      <c r="A21" s="70"/>
      <c r="B21" s="71" t="s">
        <v>48</v>
      </c>
      <c r="C21" s="72"/>
    </row>
    <row r="22" spans="1:3" x14ac:dyDescent="0.35">
      <c r="A22" s="70"/>
      <c r="B22" s="22" t="s">
        <v>108</v>
      </c>
      <c r="C22" s="19">
        <v>0</v>
      </c>
    </row>
    <row r="23" spans="1:3" ht="29" x14ac:dyDescent="0.35">
      <c r="A23" s="70"/>
      <c r="B23" s="22" t="s">
        <v>110</v>
      </c>
      <c r="C23" s="19">
        <v>0</v>
      </c>
    </row>
    <row r="24" spans="1:3" x14ac:dyDescent="0.35">
      <c r="A24" s="70"/>
      <c r="B24" s="71" t="s">
        <v>111</v>
      </c>
      <c r="C24" s="72"/>
    </row>
    <row r="25" spans="1:3" x14ac:dyDescent="0.35">
      <c r="A25" s="25"/>
      <c r="B25" s="22" t="s">
        <v>123</v>
      </c>
      <c r="C25" s="26">
        <v>1</v>
      </c>
    </row>
    <row r="26" spans="1:3" x14ac:dyDescent="0.35">
      <c r="A26" s="27"/>
      <c r="B26" s="22" t="s">
        <v>112</v>
      </c>
      <c r="C26" s="28">
        <v>0</v>
      </c>
    </row>
    <row r="27" spans="1:3" x14ac:dyDescent="0.35">
      <c r="A27" s="27"/>
      <c r="B27" s="22" t="s">
        <v>131</v>
      </c>
      <c r="C27" s="26">
        <v>1</v>
      </c>
    </row>
    <row r="28" spans="1:3" x14ac:dyDescent="0.35">
      <c r="A28" s="18" t="s">
        <v>103</v>
      </c>
      <c r="B28" s="73">
        <f>IFERROR(B17*(VLOOKUP(B15,Hoja2!$G$1:$H$6,2,0)),16666)</f>
        <v>70000000</v>
      </c>
      <c r="C28" s="73"/>
    </row>
    <row r="29" spans="1:3" ht="29" x14ac:dyDescent="0.35">
      <c r="A29" s="21" t="s">
        <v>51</v>
      </c>
      <c r="B29" s="76"/>
      <c r="C29" s="77"/>
    </row>
    <row r="30" spans="1:3" ht="29" x14ac:dyDescent="0.35">
      <c r="A30" s="21" t="s">
        <v>52</v>
      </c>
      <c r="B30" s="78"/>
      <c r="C30" s="79"/>
    </row>
    <row r="31" spans="1:3" ht="18.5" x14ac:dyDescent="0.35">
      <c r="A31" s="29" t="s">
        <v>113</v>
      </c>
      <c r="B31" s="29"/>
      <c r="C31" s="29"/>
    </row>
    <row r="32" spans="1:3" x14ac:dyDescent="0.35">
      <c r="A32" s="30" t="s">
        <v>114</v>
      </c>
      <c r="B32" s="68"/>
      <c r="C32" s="68"/>
    </row>
    <row r="33" spans="1:3" x14ac:dyDescent="0.35">
      <c r="A33" s="30" t="s">
        <v>115</v>
      </c>
      <c r="B33" s="68"/>
      <c r="C33" s="6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53</v>
      </c>
      <c r="B1" s="54"/>
      <c r="C1" s="54"/>
    </row>
    <row r="2" spans="1:3" ht="17.149999999999999" customHeight="1" x14ac:dyDescent="0.35">
      <c r="A2" s="13" t="s">
        <v>24</v>
      </c>
      <c r="B2" s="55" t="str">
        <f>'[2]AUTOS NOTA 321'!B2:C2</f>
        <v xml:space="preserve">SINIESTRO   LEGIS </v>
      </c>
      <c r="C2" s="56"/>
    </row>
    <row r="3" spans="1:3" ht="16" customHeight="1" x14ac:dyDescent="0.35">
      <c r="A3" s="5" t="s">
        <v>11</v>
      </c>
      <c r="B3" s="39" t="str">
        <f>'GENERALES NOTA 322'!B2:C2</f>
        <v>73001-31-03-003-2019-00312-00</v>
      </c>
      <c r="C3" s="39"/>
    </row>
    <row r="4" spans="1:3" x14ac:dyDescent="0.35">
      <c r="A4" s="5" t="s">
        <v>0</v>
      </c>
      <c r="B4" s="39" t="str">
        <f>'GENERALES NOTA 322'!B3:C3</f>
        <v>Juzgado Tercero Civil del Circuito de Ibagué</v>
      </c>
      <c r="C4" s="39"/>
    </row>
    <row r="5" spans="1:3" ht="29.15" customHeight="1" x14ac:dyDescent="0.35">
      <c r="A5" s="5" t="s">
        <v>105</v>
      </c>
      <c r="B5" s="39" t="str">
        <f>'GENERALES NOTA 322'!B4:C4</f>
        <v>Salud Total EPS S.A.
Instituto Oftalmologico del Tolima
Clínica de Ojos del Tolima</v>
      </c>
      <c r="C5" s="39"/>
    </row>
    <row r="6" spans="1:3" x14ac:dyDescent="0.35">
      <c r="A6" s="5" t="s">
        <v>1</v>
      </c>
      <c r="B6" s="39"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39"/>
    </row>
    <row r="7" spans="1:3" ht="43.5" customHeight="1" x14ac:dyDescent="0.35">
      <c r="A7" s="5" t="s">
        <v>106</v>
      </c>
      <c r="B7" s="39" t="str">
        <f>'GENERALES NOTA 322'!B6:C6</f>
        <v>LLAMADA EN GARANTIA</v>
      </c>
      <c r="C7" s="39"/>
    </row>
    <row r="8" spans="1:3" x14ac:dyDescent="0.35">
      <c r="A8" s="5" t="s">
        <v>117</v>
      </c>
      <c r="B8" s="39"/>
      <c r="C8" s="39"/>
    </row>
    <row r="9" spans="1:3" x14ac:dyDescent="0.35">
      <c r="A9" s="15" t="s">
        <v>50</v>
      </c>
      <c r="B9" s="88"/>
      <c r="C9" s="88"/>
    </row>
    <row r="10" spans="1:3" x14ac:dyDescent="0.35">
      <c r="A10" s="15" t="s">
        <v>118</v>
      </c>
      <c r="B10" s="39"/>
      <c r="C10" s="39"/>
    </row>
    <row r="11" spans="1:3" ht="29" x14ac:dyDescent="0.35">
      <c r="A11" s="15" t="s">
        <v>119</v>
      </c>
      <c r="B11" s="89"/>
      <c r="C11" s="67"/>
    </row>
    <row r="12" spans="1:3" ht="58" x14ac:dyDescent="0.35">
      <c r="A12" s="5" t="s">
        <v>62</v>
      </c>
      <c r="B12" s="39"/>
      <c r="C12" s="39"/>
    </row>
    <row r="13" spans="1:3" ht="58" x14ac:dyDescent="0.35">
      <c r="A13" s="5" t="s">
        <v>63</v>
      </c>
      <c r="B13" s="39"/>
      <c r="C13" s="39"/>
    </row>
    <row r="14" spans="1:3" x14ac:dyDescent="0.35">
      <c r="A14" s="5" t="s">
        <v>64</v>
      </c>
      <c r="B14" s="11"/>
      <c r="C14" s="11"/>
    </row>
    <row r="15" spans="1:3" x14ac:dyDescent="0.35">
      <c r="A15" s="15" t="s">
        <v>120</v>
      </c>
      <c r="B15" s="39"/>
      <c r="C15" s="39"/>
    </row>
    <row r="16" spans="1:3" x14ac:dyDescent="0.35">
      <c r="A16" s="11" t="s">
        <v>121</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122</v>
      </c>
    </row>
    <row r="2" spans="1:1" x14ac:dyDescent="0.3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57</v>
      </c>
      <c r="B1" t="s">
        <v>31</v>
      </c>
      <c r="C1" s="8" t="s">
        <v>30</v>
      </c>
      <c r="D1" s="8" t="s">
        <v>58</v>
      </c>
      <c r="E1" s="3" t="s">
        <v>15</v>
      </c>
      <c r="F1" s="2" t="s">
        <v>56</v>
      </c>
      <c r="G1" s="2" t="s">
        <v>124</v>
      </c>
      <c r="H1" s="4">
        <v>0.7</v>
      </c>
      <c r="I1" t="s">
        <v>12</v>
      </c>
      <c r="J1" t="s">
        <v>79</v>
      </c>
      <c r="L1" t="s">
        <v>130</v>
      </c>
    </row>
    <row r="2" spans="1:12" x14ac:dyDescent="0.35">
      <c r="A2" t="s">
        <v>65</v>
      </c>
      <c r="B2" t="s">
        <v>32</v>
      </c>
      <c r="C2" t="s">
        <v>69</v>
      </c>
      <c r="D2" s="2" t="s">
        <v>59</v>
      </c>
      <c r="E2" s="1" t="s">
        <v>18</v>
      </c>
      <c r="F2" s="2" t="s">
        <v>54</v>
      </c>
      <c r="G2" s="2" t="s">
        <v>125</v>
      </c>
      <c r="H2" s="4">
        <v>0.25</v>
      </c>
      <c r="I2" t="s">
        <v>75</v>
      </c>
      <c r="J2" t="s">
        <v>80</v>
      </c>
      <c r="L2" t="s">
        <v>107</v>
      </c>
    </row>
    <row r="3" spans="1:12" x14ac:dyDescent="0.35">
      <c r="A3" t="s">
        <v>66</v>
      </c>
      <c r="C3" t="s">
        <v>70</v>
      </c>
      <c r="D3" s="2" t="s">
        <v>60</v>
      </c>
      <c r="E3" s="1" t="s">
        <v>19</v>
      </c>
      <c r="F3" s="2" t="s">
        <v>55</v>
      </c>
      <c r="G3" s="2" t="s">
        <v>126</v>
      </c>
      <c r="H3" s="4">
        <v>0.55000000000000004</v>
      </c>
      <c r="I3" t="s">
        <v>76</v>
      </c>
      <c r="J3" t="s">
        <v>81</v>
      </c>
    </row>
    <row r="4" spans="1:12" x14ac:dyDescent="0.35">
      <c r="A4" t="s">
        <v>67</v>
      </c>
      <c r="C4" t="s">
        <v>71</v>
      </c>
      <c r="E4" s="1" t="s">
        <v>20</v>
      </c>
      <c r="G4" s="2" t="s">
        <v>127</v>
      </c>
      <c r="H4" s="4">
        <v>0.15</v>
      </c>
      <c r="I4" t="s">
        <v>77</v>
      </c>
      <c r="J4" t="s">
        <v>82</v>
      </c>
    </row>
    <row r="5" spans="1:12" x14ac:dyDescent="0.35">
      <c r="A5" t="s">
        <v>68</v>
      </c>
      <c r="E5" s="1" t="s">
        <v>16</v>
      </c>
      <c r="G5" s="2" t="s">
        <v>128</v>
      </c>
      <c r="H5" s="4">
        <v>0.7</v>
      </c>
      <c r="I5" t="s">
        <v>78</v>
      </c>
      <c r="J5" t="s">
        <v>83</v>
      </c>
    </row>
    <row r="6" spans="1:12" x14ac:dyDescent="0.35">
      <c r="E6" s="1" t="s">
        <v>17</v>
      </c>
      <c r="G6" s="2" t="s">
        <v>129</v>
      </c>
      <c r="H6" s="4">
        <v>0.3</v>
      </c>
      <c r="J6" t="s">
        <v>84</v>
      </c>
    </row>
    <row r="7" spans="1:12" x14ac:dyDescent="0.35">
      <c r="E7" s="1" t="s">
        <v>22</v>
      </c>
      <c r="G7" s="2" t="s">
        <v>54</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2024-08-08T21:52:11Z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1046170292</vt:i4>
  </property>
  <property fmtid="{D5CDD505-2E9C-101B-9397-08002B2CF9AE}" pid="31" name="_NewReviewCycle">
    <vt:lpwstr/>
  </property>
  <property fmtid="{D5CDD505-2E9C-101B-9397-08002B2CF9AE}" pid="32" name="_EmailSubject">
    <vt:lpwstr>ENVÍO DE ANTECEDENTES CARLOS ARTURO URIBE QUINTERO Siniestro 86449581</vt:lpwstr>
  </property>
  <property fmtid="{D5CDD505-2E9C-101B-9397-08002B2CF9AE}" pid="33" name="_AuthorEmail">
    <vt:lpwstr>angela.romero@allianz.co</vt:lpwstr>
  </property>
  <property fmtid="{D5CDD505-2E9C-101B-9397-08002B2CF9AE}" pid="34" name="_AuthorEmailDisplayName">
    <vt:lpwstr>Romero Garcia, Angela Maria (ALLIANZ COLOMBIA)</vt:lpwstr>
  </property>
</Properties>
</file>