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ttps://allianzms-my.sharepoint.com/personal/yuli_cupasachoa_allianz_co/Documents/OUTSORCINGS/RESTO DEL PAIS/DR GUSTAVO HERRERA/Sara Sánchez Gallego/"/>
    </mc:Choice>
  </mc:AlternateContent>
  <xr:revisionPtr revIDLastSave="0" documentId="8_{2A474B7B-A436-4185-990B-9B832100FA12}" xr6:coauthVersionLast="47" xr6:coauthVersionMax="47" xr10:uidLastSave="{00000000-0000-0000-0000-000000000000}"/>
  <bookViews>
    <workbookView xWindow="-120" yWindow="-120" windowWidth="19440" windowHeight="14880" firstSheet="1"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2" i="8"/>
  <c r="B2" i="9" s="1"/>
  <c r="B8" i="9"/>
  <c r="B7" i="9"/>
  <c r="B6" i="9"/>
  <c r="B5" i="9"/>
  <c r="B4" i="9"/>
  <c r="B3" i="9"/>
  <c r="B8" i="8"/>
  <c r="B7" i="8"/>
  <c r="B6" i="8"/>
  <c r="B5" i="8"/>
  <c r="B4" i="8"/>
  <c r="B3" i="8"/>
  <c r="B8" i="7"/>
  <c r="B4" i="7"/>
  <c r="B5" i="7"/>
  <c r="B6" i="7"/>
  <c r="B7" i="7"/>
  <c r="B3" i="7"/>
  <c r="B9" i="8"/>
  <c r="B10" i="9" l="1"/>
</calcChain>
</file>

<file path=xl/sharedStrings.xml><?xml version="1.0" encoding="utf-8"?>
<sst xmlns="http://schemas.openxmlformats.org/spreadsheetml/2006/main" count="249" uniqueCount="187">
  <si>
    <t>SOLICITUD DE ANTECEDENTES -ABOGADO EXTERNO-</t>
  </si>
  <si>
    <t>Radicado(23 digitos)</t>
  </si>
  <si>
    <t>Juzgado</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</si>
  <si>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</si>
  <si>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</si>
  <si>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</si>
  <si>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</si>
  <si>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</si>
  <si>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</si>
  <si>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</si>
  <si>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</si>
  <si>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</si>
  <si>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</si>
  <si>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</si>
  <si>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</si>
  <si>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</si>
  <si>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</si>
  <si>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</si>
  <si>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</si>
  <si>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</si>
  <si>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</si>
  <si>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</si>
  <si>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</si>
  <si>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</si>
  <si>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</si>
  <si>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</si>
  <si>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</si>
  <si>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</si>
  <si>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</si>
  <si>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</si>
  <si>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</si>
  <si>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</si>
  <si>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</si>
  <si>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</si>
  <si>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</si>
  <si>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</si>
  <si>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</si>
  <si>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</si>
  <si>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</si>
  <si>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</si>
  <si>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</si>
  <si>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</si>
  <si>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</si>
  <si>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</si>
  <si>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</si>
  <si>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</si>
  <si>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</si>
  <si>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</si>
  <si>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</si>
  <si>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</si>
  <si>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</si>
  <si>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</si>
  <si>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</si>
  <si>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</si>
  <si>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</si>
  <si>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</si>
  <si>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</si>
  <si>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</si>
  <si>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</si>
  <si>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</si>
  <si>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</si>
  <si>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</si>
  <si>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</si>
  <si>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</si>
  <si>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</si>
  <si>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</si>
  <si>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</si>
  <si>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</si>
  <si>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</si>
  <si>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</si>
  <si>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</si>
  <si>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</si>
  <si>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</si>
  <si>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</si>
  <si>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</si>
  <si>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</si>
  <si>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</si>
  <si>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</si>
  <si>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</si>
  <si>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</si>
  <si>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</si>
  <si>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</si>
  <si>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</si>
  <si>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</si>
  <si>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</si>
  <si>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</si>
  <si>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</si>
  <si>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</si>
  <si>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</si>
  <si>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</si>
  <si>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</si>
  <si>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</si>
  <si>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</si>
  <si>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</si>
  <si>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</si>
  <si>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</si>
  <si>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</si>
  <si>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</si>
  <si>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</si>
  <si>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</si>
  <si>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</si>
  <si>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</si>
  <si>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</si>
  <si>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</si>
  <si>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</si>
  <si>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</si>
  <si>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</si>
  <si>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</si>
  <si>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</si>
  <si>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</si>
  <si>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</si>
  <si>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</si>
  <si>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</si>
  <si>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</si>
  <si>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</si>
  <si>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</si>
  <si>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</si>
  <si>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</si>
  <si>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</si>
  <si>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</si>
  <si>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</si>
  <si>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</si>
  <si>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</si>
  <si>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</si>
  <si>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</si>
  <si>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</si>
  <si>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DEMANDA DIRECTA</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</si>
  <si>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</si>
  <si>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</si>
  <si>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</si>
  <si>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</si>
  <si>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</si>
  <si>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</si>
  <si>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</si>
  <si>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</si>
  <si>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</si>
  <si>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</si>
  <si>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</si>
  <si>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</si>
  <si>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</si>
  <si>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</si>
  <si>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</si>
  <si>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</si>
  <si>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</si>
  <si>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</si>
  <si>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</si>
  <si>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</si>
  <si>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</si>
  <si>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</si>
  <si>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</si>
  <si>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</si>
  <si>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</si>
  <si>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</si>
  <si>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</si>
  <si>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</si>
  <si>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</si>
  <si>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</si>
  <si>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176143112001-2024-00142-00</t>
  </si>
  <si>
    <t>JUZGADO 001 CIVIL DEL CIRCUITO DE RIOSUCIO (CALDAS)</t>
  </si>
  <si>
    <t xml:space="preserve">1. Sara Sánchez Gallego (menor de edad) T.I. No. 1.055.358.563 (hija de la víctima directa) representada por su madre Jackeline Andrea Gallego Alarcón, C.C. No. 24.341.271.
2. Isabella Sánchez Gallego, C.C. No. 1.055.359.564 (hija de la víctima directa)
3. María Teresa Bernal, C.C. No. 25.053.222 (madre de la víctima directa)
4. Marco Fidel Sánchez Gutiérrez, C.C. No. 15.912.179 (padre de la víctima directa) 
5. Cristian Camilo Sánchez Bernal, C.C. No. 9.911.353 (hermano de la víctima directa)
6. Mayra Alejandra Sánchez Bernal, C.C. No. 1.059.700.708 (hermana de la víctima directa) 
</t>
  </si>
  <si>
    <t xml:space="preserve">1. Augusto Fernando Sánchez, C.C. No. 1.036.601.788 (propietario vehículo EST106)
2. Grupo Fesmon S.A.S antes CH CARGA S.A.S., NIT 901392984-1 (calidad de empleador del señor Sánchez Bernal)
3. Finesa S.A, NIT 805012610–5 (en calidad de tomador y asegurado de la póliza número 022309537/7846 expedida por ALLIANZ)
4. Allianz Seguros S.A. (en calidad de asegurador del vehículo EST106)
</t>
  </si>
  <si>
    <t>JULIÁN MAURICIO SÁNCHEZ BERNAL</t>
  </si>
  <si>
    <t>C.C. N. 15.924.729</t>
  </si>
  <si>
    <t>Carrera 35 C numero 95 D – 20 Barrio la Enea de Manizales</t>
  </si>
  <si>
    <t>Del apoderado: francoabogadosmanizales@gmail.com</t>
  </si>
  <si>
    <t>Del apoderado: 6068915191 - 3135480129</t>
  </si>
  <si>
    <t>41 años</t>
  </si>
  <si>
    <t>01 de septiembre del 2021</t>
  </si>
  <si>
    <t>No se indica</t>
  </si>
  <si>
    <t>13 de agosto del 1980</t>
  </si>
  <si>
    <t>Conductor</t>
  </si>
  <si>
    <t>13 de febrero del 2024 (se aplaza)
02 de abril del 2024</t>
  </si>
  <si>
    <t>No se indica la fecha de radicación de la solciitud en el acta</t>
  </si>
  <si>
    <t xml:space="preserve">Según los hechos de la demanda, el 01 de septiembre de 2021, se habría presentado un accidente de tránsito en la “Calle 102 con carrera 83 Mirador del 12 de octubre” de la ciudad de Medellín, en el que resultó lesionado y posteriormente perdió la vida el señor Julián Mauricio Sánchez Bernal, al ser arrollado en calidad de peatón por el vehículo de placas EST 106, que era de propiedad del señor Augusto Fernando Sánchez, el cual además se encontraba pignorado con la entidad FINESSA, y contaba con póliza de seguro número 022309537/7846 emitida por ALLIANZ SEGUROS S.A.
De acuerdo con la demanda, los hechos ocurren cuando el señor JULIÁN MAURICIO al parquear y descender del vehículo de placas EST-106, este se desengrana y se desplaza, lo que genera una reacción del señor Julián de subirse y tratar de frenar el vehículo, lo que no logra, pues el vehículo por su velocidad y fuerza lo arrolla aprisionándolo contra un muro. Es de anotar que se explica que la víctima iba como conductor del vehículo EST-106 y el evento ocurre cuando este parquea el vehículo y sale de este, pero el vehículo no se queda estacionado.
Con la demanda se aporta el IPAT, el cual establece como hipótesis la No. 125 al vehículo de placa EST 106 que corresponde a estacionar sin seguridad. 
</t>
  </si>
  <si>
    <t>Augusto Fernando Sánchez</t>
  </si>
  <si>
    <t>C.C. No. 1.036.601.788</t>
  </si>
  <si>
    <t>EST106</t>
  </si>
  <si>
    <t>022309537  / 7846</t>
  </si>
  <si>
    <t>Amparo de Accidentes Personales</t>
  </si>
  <si>
    <t xml:space="preserve">105643479   APJ32533
 </t>
  </si>
  <si>
    <t>022309537 / 7846</t>
  </si>
  <si>
    <t>27/11/2020 hasta las 24:00 horas del
26/11/2021</t>
  </si>
  <si>
    <t>La contingencia se califica como probable, ya que la póliza de automóviles Autos Clónico No. 022309537/7846 presta cobertura temporal y material, y la responsabilidad del asegurado se encuentra demostrada. 
La póliza presta cobertura material, ya que cuenta con una vigencia comprendida entre el 27 de noviembre de 2020 y el 26 de noviembre de 2021, y los hechos objeto de la demanda ocurrieron el día 1 de septiembre de 2021, es decir dentro de la vigencia del contrato de seguro. La póliza presta cobertura material, ya que de acuerdo con la demanda, la persona que habría fallecido como resultado de los hechos correspondería al conductor del vehículo asegurado, evento que se encuentra contemplado en la cobertura de accidentes personales. 
Por otra parte, es importante explicar que la responsabilidad civil extracontractual del asegurado se encuentra demostrada conforme a las siguientes consideraciones: i) Se aportó con la demanda el IPAT No. 001295054 el cual da cuenta de la existencia del accidente de tránsito referido en la demanda ocasionado con el vehículo asegurado de placas EST-106, en este se indica como causa del accidente la hipótesis No. 125 consistente en estacionar sin seguridad, atribuible al conductor del vehículo asegurado; ii) Igualmente, obra en el expediente el informe FPJ-3 realizado por policía judicial en el cual se constata que el señor Julián Mauricio Sánchez Bernal fue víctima del accidente ocurrido el 1 de septiembre de 2021; iii) Se aporta con la demanda el informe pericial de necropsia No. 2021010105001001895 el cual señala como causa de muerte politrauma contundente por accidente de transporte en calidad de peatón atropellado por camión; iv) Si bien en la información recogida por policía judicial y la diligenciada en el IPAT refiere que el señor Julián Sánchez fue atropellado al intentar realizar una acción para detener el vehículo asegurado, se considera que la responsabilidad es atribuible al asegurado, ya que el movimiento del vehículo tuvo origen en una falla mecánica propia de este, la cual genera la reacción de la víctima y finalmente su fallecimiento, luego, no se considera que exista causa extraña que pueda eximir de responsabilidad al asegurado.</t>
  </si>
  <si>
    <t>1.Inexistencia de responsabilidad civil atribuible a los demandados ya que la parte demandante no ha demostrado los elementos constitutivos de la misma
2.Configuración de la culpa exclusiva de la víctima como causa extraña y consecuente inexistencia del nexo causal.
3.Imposibilidad de atribuir responsabilidad civil de manera solidaria en cabeza de Allianz Seguros S.A.
4.Tasación excesiva del daño moral reclamado.
5.Improcedencia del reconocimiento del perjuicio denominado lucro cesante.
6.Imposibilidad de afectar la póliza de autos clonico No. 022309537/7846 por ausencia de cobertura material.
7.Exclusiones contenidas en la póliza No. 022309537/7846.
8. Inexistencia de obligación de indemnizar a cargo de Allianz Seguros S.A. por la no realización del riesgo asegurado en la póliza de autos clonico No. 022309537/7846 y no encontrarse probada la cuantía de la pérdida en los términos del artículo 1077 del c.co.
9.Imposibilidad de condenar a Allianz Seguros S.A. a pagar intereses moratorios.
10.En todo caso no podrá superarse el valor asegurado en la póliza No. 022309537/7846
11.En todo caso, deberá tener en cuenta el deducible pactado en la póliza No. 022309537/7846
12.Disponibilidad de la suma asegurada
13.El contrato es ley para las partes.
14.Genérica o innominada y otras.</t>
  </si>
  <si>
    <t>La liquidación objetiva de las pretensiones asciende al valor de $50.000.000, valor al cual se llegó de la siguiente forma:
1.	Lucro cesante consolidado: $37.105.691
Si bien en el escrito de la demanda no se discrimina la pretensión del lucro cesante para especificar si se trata de consolidado o futuro, se realiza la liquidación por cada uno de estos conceptos teniendo en cuenta que la parte demandante toma como base el momento en el cual falleció el señor Julián Sánchez, siendo que desde dicho suceso ya han transcurrido casi 3 años es pertinente liquidar dicho espacio de tiempo conforme a la fórmula utilizada por la jurisprudencia para el lucro cesante consolidado. En este sentido, no se aporta con la demanda prueba de los ingresos de la víctima, por lo tanto, se procede a aplicar la presunción dada por la jurisprudencia en sentencia SC20950-2017 de que toda persona en Colombia devenga un salario mínimo. Al valor de este concepto se le resta el 25% el cual se presume se utilizaba para gastos propios, utilizando como base de liquidación el valor de $975.000. De esta forma, el valor total a indemnizar por este concepto es de $37.105.691 a favor de sus hijas menores de edad Sara e Isabela Sánchez Gallego, pues frente a ellas se aplica la presunción de dependencia económica respecto de su padre.
No se reconoce este concepto a favor de los demás demandantes, ya que no existe prueba de que el causante les diera una contribución mensual a partir de su salario.
2.	Lucro cesante futuro: $66.873.248
Este concepto solo será reconocido a las menores Sara e Isabela Sánchez Gallego, ya que frente a los demás demandantes no existe prueba que acredite la dependencia económica respecto del causante. En este sentido, se toma como base de liquidación el valor de $975.000 otorgado la mitad de esta cifra a cada hija, es decir $487.500. Posteriormente se calcula teniendo en cuenta el tiempo que le falta a cada una de las demandantes para cumplir los 25 años de edad conforme a la presunción de dependencia económica reiterada en sentencia SC 1731 de 2021. Conforme a lo anterior, a Isabela Sánchez se le reconoce por este concepto el valor de $29.552.471 teniendo en cuenta que actualmente tiene 19 años de edad. A la menor Sara Sánchez se le reconoce por este concepto el valor de $37.320.777 teniendo en cuenta que actualmente tiene 17 años de edad.
3.	Daño moral: $ 300.000.000
Se reconoce el valor de $60.000.000 a cada uno de los padres del causante, los señores Marco Fidel Sánchez Gutiérrez y María teresa Bernal. Igualmente, se reconoce el valor de $60.000.000 a cada una de las hijas del causante, Isabela y Sara Sánchez Gallego. Lo anterior, teniendo en cuenta que, si bien esta tipología de perjuicio se encuentra deferida al “arbitrium judicis”, la sentencia del 23/05/2018, MP: Aroldo Wilson Quiroz ha reconocido como monto máximo por este perjuicio el valor de $60.000.000 a favor de los hijos, padres y el cónyuge en caso de que la víctima falleciera. Por otra parte, la liquidación del perjuicio se reduce en el caso de familiares con filiación o grado de consanguinidad diferente al señalado en la sentencia referida, por lo cual se reconoce el valor de $30.000.000 a cada uno de los hermanos del causante, señores Cristian Camilo y Mayra Alejandra Sánchez Bernal.
4.	Análisis frente a la póliza:
Si bien en un inicio la liquidación objetiva realizada frente a las pretensiones de la demanda asciende al valor de $403.978.939, se verifica que por las circunstancias en las que ocurrió el accidente de tránsito el amparo llamado a afectarse es el de accidentes personales, en este sentido, el mencionado amparo cuenta con un límite asegurado de $50.000.000 sin deducible, por lo cual la liquidación objetiva deberá adaptarse a dicho límite.</t>
  </si>
  <si>
    <t>pOR FAVOR EN EL ANALISIS DE LA CONTINGENCIA INDICAR RAOZNES POR LA CUALES IREMOS CON EL AP, EL ANALISIS DEL INFORME DEL INVESTIGADOR DONDE SE INDICA SI ES O NO FAMILIAR DEL AZ Y EL INFORME DE INIF PARA CORROBORAR SI EL FALLECIDO ERA CONDUCTOR O PEATON, DE IGUAL FORMA, REMITIRE LAS GRABACIONES DE LA LLAMAD,A PARA EL ANALISISSe debe terne en cuenta que en el presente caso se afecta el amparo de accidentes personales el cual cuenta con un valor asegurado de $50.000.000 y no tiene deducible, por lo tanto, la liquidación objetiva de las pretensiones debe ajustarse a este valor.</t>
  </si>
  <si>
    <t>CORREGIR TENER EN CUENTA LAS OBSERVACIONES DE ABAJO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</si>
</sst>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8"/>
      <color rgb="FF4B4B4B"/>
      <name val="Verdana"/>
      <family val="2"/>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9" fillId="0" borderId="0" xfId="0" applyFont="1"/>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wrapText="1"/>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Hyperlink" xfId="3" xr:uid="{00000000-0005-0000-0000-000000000000}"/>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51</xdr:row>
      <xdr:rowOff>0</xdr:rowOff>
    </xdr:from>
    <xdr:to>
      <xdr:col>3</xdr:col>
      <xdr:colOff>0</xdr:colOff>
      <xdr:row>88</xdr:row>
      <xdr:rowOff>984</xdr:rowOff>
    </xdr:to>
    <xdr:pic>
      <xdr:nvPicPr>
        <xdr:cNvPr id="2" name="Imagen 1">
          <a:extLst>
            <a:ext uri="{FF2B5EF4-FFF2-40B4-BE49-F238E27FC236}">
              <a16:creationId xmlns:a16="http://schemas.microsoft.com/office/drawing/2014/main" id="{3E49F57F-EFE0-97E8-0C11-86CBF07935EF}"/>
            </a:ext>
          </a:extLst>
        </xdr:cNvPr>
        <xdr:cNvPicPr>
          <a:picLocks noChangeAspect="1"/>
        </xdr:cNvPicPr>
      </xdr:nvPicPr>
      <xdr:blipFill>
        <a:blip xmlns:r="http://schemas.openxmlformats.org/officeDocument/2006/relationships" r:embed="rId1"/>
        <a:stretch>
          <a:fillRect/>
        </a:stretch>
      </xdr:blipFill>
      <xdr:spPr>
        <a:xfrm>
          <a:off x="0" y="9772650"/>
          <a:ext cx="11430000" cy="704948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Normal="100" workbookViewId="0">
      <selection activeCell="B5" sqref="B5:C5"/>
    </sheetView>
  </sheetViews>
  <sheetFormatPr baseColWidth="10" defaultColWidth="0" defaultRowHeight="15" x14ac:dyDescent="0.25"/>
  <cols>
    <col min="1" max="1" width="53.5703125" style="8" customWidth="1"/>
    <col min="2" max="2" width="55.140625" style="8" customWidth="1"/>
    <col min="3" max="3" width="19.140625" style="8" customWidth="1"/>
    <col min="4" max="16384" width="11.42578125" style="2" hidden="1"/>
  </cols>
  <sheetData>
    <row r="1" spans="1:3" ht="18.75" x14ac:dyDescent="0.25">
      <c r="A1" s="46" t="s">
        <v>0</v>
      </c>
      <c r="B1" s="46"/>
      <c r="C1" s="46"/>
    </row>
    <row r="2" spans="1:3" x14ac:dyDescent="0.25">
      <c r="A2" s="5" t="s">
        <v>1</v>
      </c>
      <c r="B2" s="53" t="s">
        <v>157</v>
      </c>
      <c r="C2" s="54"/>
    </row>
    <row r="3" spans="1:3" x14ac:dyDescent="0.25">
      <c r="A3" s="5" t="s">
        <v>2</v>
      </c>
      <c r="B3" s="49" t="s">
        <v>158</v>
      </c>
      <c r="C3" s="50"/>
    </row>
    <row r="4" spans="1:3" ht="99.75" customHeight="1" x14ac:dyDescent="0.25">
      <c r="A4" s="5" t="s">
        <v>3</v>
      </c>
      <c r="B4" s="55" t="s">
        <v>160</v>
      </c>
      <c r="C4" s="50"/>
    </row>
    <row r="5" spans="1:3" ht="150" customHeight="1" x14ac:dyDescent="0.25">
      <c r="A5" s="5" t="s">
        <v>4</v>
      </c>
      <c r="B5" s="55" t="s">
        <v>159</v>
      </c>
      <c r="C5" s="50"/>
    </row>
    <row r="6" spans="1:3" x14ac:dyDescent="0.25">
      <c r="A6" s="5" t="s">
        <v>5</v>
      </c>
      <c r="B6" s="47" t="s">
        <v>126</v>
      </c>
      <c r="C6" s="47"/>
    </row>
    <row r="7" spans="1:3" x14ac:dyDescent="0.25">
      <c r="A7" s="27" t="s">
        <v>6</v>
      </c>
      <c r="B7" s="49" t="s">
        <v>127</v>
      </c>
      <c r="C7" s="50"/>
    </row>
    <row r="8" spans="1:3" ht="33" customHeight="1" x14ac:dyDescent="0.25">
      <c r="A8" s="28" t="s">
        <v>7</v>
      </c>
      <c r="B8" s="47" t="s">
        <v>161</v>
      </c>
      <c r="C8" s="47"/>
    </row>
    <row r="9" spans="1:3" x14ac:dyDescent="0.25">
      <c r="A9" s="28" t="s">
        <v>8</v>
      </c>
      <c r="B9" s="47" t="s">
        <v>162</v>
      </c>
      <c r="C9" s="47"/>
    </row>
    <row r="10" spans="1:3" ht="20.25" customHeight="1" x14ac:dyDescent="0.25">
      <c r="A10" s="28" t="s">
        <v>9</v>
      </c>
      <c r="B10" s="48" t="s">
        <v>163</v>
      </c>
      <c r="C10" s="48"/>
    </row>
    <row r="11" spans="1:3" ht="23.25" customHeight="1" x14ac:dyDescent="0.25">
      <c r="A11" s="29" t="s">
        <v>10</v>
      </c>
      <c r="B11" s="48" t="s">
        <v>165</v>
      </c>
      <c r="C11" s="48"/>
    </row>
    <row r="12" spans="1:3" ht="20.25" customHeight="1" x14ac:dyDescent="0.25">
      <c r="A12" s="5" t="s">
        <v>11</v>
      </c>
      <c r="B12" s="48" t="s">
        <v>164</v>
      </c>
      <c r="C12" s="48"/>
    </row>
    <row r="13" spans="1:3" x14ac:dyDescent="0.25">
      <c r="A13" s="5" t="s">
        <v>12</v>
      </c>
      <c r="B13" s="47" t="s">
        <v>168</v>
      </c>
      <c r="C13" s="47"/>
    </row>
    <row r="14" spans="1:3" x14ac:dyDescent="0.25">
      <c r="A14" s="5" t="s">
        <v>13</v>
      </c>
      <c r="B14" s="57" t="s">
        <v>169</v>
      </c>
      <c r="C14" s="47"/>
    </row>
    <row r="15" spans="1:3" x14ac:dyDescent="0.25">
      <c r="A15" s="5" t="s">
        <v>14</v>
      </c>
      <c r="B15" s="47" t="s">
        <v>166</v>
      </c>
      <c r="C15" s="47"/>
    </row>
    <row r="16" spans="1:3" x14ac:dyDescent="0.25">
      <c r="A16" s="5" t="s">
        <v>15</v>
      </c>
      <c r="B16" s="47" t="s">
        <v>167</v>
      </c>
      <c r="C16" s="47"/>
    </row>
    <row r="17" spans="1:3" ht="15" customHeight="1" x14ac:dyDescent="0.25">
      <c r="A17" s="5" t="s">
        <v>16</v>
      </c>
      <c r="B17" s="48" t="s">
        <v>124</v>
      </c>
      <c r="C17" s="48"/>
    </row>
    <row r="18" spans="1:3" x14ac:dyDescent="0.25">
      <c r="A18" s="5" t="s">
        <v>17</v>
      </c>
      <c r="B18" s="48" t="s">
        <v>170</v>
      </c>
      <c r="C18" s="48"/>
    </row>
    <row r="19" spans="1:3" ht="18.75" customHeight="1" x14ac:dyDescent="0.25">
      <c r="A19" s="5" t="s">
        <v>18</v>
      </c>
      <c r="B19" s="51" t="s">
        <v>168</v>
      </c>
      <c r="C19" s="52"/>
    </row>
    <row r="20" spans="1:3" x14ac:dyDescent="0.25">
      <c r="A20" s="5" t="s">
        <v>19</v>
      </c>
      <c r="B20" s="47">
        <v>2</v>
      </c>
      <c r="C20" s="47"/>
    </row>
    <row r="21" spans="1:3" ht="17.25" customHeight="1" x14ac:dyDescent="0.25">
      <c r="A21" s="5" t="s">
        <v>20</v>
      </c>
      <c r="B21" s="48" t="s">
        <v>149</v>
      </c>
      <c r="C21" s="48"/>
    </row>
    <row r="22" spans="1:3" x14ac:dyDescent="0.25">
      <c r="A22" s="28" t="s">
        <v>21</v>
      </c>
      <c r="B22" s="60" t="s">
        <v>167</v>
      </c>
      <c r="C22" s="60"/>
    </row>
    <row r="23" spans="1:3" x14ac:dyDescent="0.25">
      <c r="A23" s="28" t="s">
        <v>22</v>
      </c>
      <c r="B23" s="61" t="s">
        <v>172</v>
      </c>
      <c r="C23" s="60"/>
    </row>
    <row r="24" spans="1:3" ht="40.5" customHeight="1" x14ac:dyDescent="0.25">
      <c r="A24" s="28" t="s">
        <v>23</v>
      </c>
      <c r="B24" s="61" t="s">
        <v>171</v>
      </c>
      <c r="C24" s="60"/>
    </row>
    <row r="25" spans="1:3" x14ac:dyDescent="0.25">
      <c r="A25" s="56" t="s">
        <v>24</v>
      </c>
      <c r="B25" s="60" t="s">
        <v>173</v>
      </c>
      <c r="C25" s="45"/>
    </row>
    <row r="26" spans="1:3" x14ac:dyDescent="0.25">
      <c r="A26" s="56"/>
      <c r="B26" s="45"/>
      <c r="C26" s="45"/>
    </row>
    <row r="27" spans="1:3" ht="199.5" customHeight="1" x14ac:dyDescent="0.25">
      <c r="A27" s="56"/>
      <c r="B27" s="45"/>
      <c r="C27" s="45"/>
    </row>
    <row r="28" spans="1:3" x14ac:dyDescent="0.25">
      <c r="A28" s="28" t="s">
        <v>25</v>
      </c>
      <c r="B28" s="45" t="s">
        <v>174</v>
      </c>
      <c r="C28" s="45"/>
    </row>
    <row r="29" spans="1:3" x14ac:dyDescent="0.25">
      <c r="A29" s="28" t="s">
        <v>26</v>
      </c>
      <c r="B29" s="45" t="s">
        <v>175</v>
      </c>
      <c r="C29" s="45"/>
    </row>
    <row r="30" spans="1:3" x14ac:dyDescent="0.25">
      <c r="A30" s="28" t="s">
        <v>27</v>
      </c>
      <c r="B30" s="45" t="s">
        <v>176</v>
      </c>
      <c r="C30" s="45"/>
    </row>
    <row r="31" spans="1:3" x14ac:dyDescent="0.25">
      <c r="A31" s="28" t="s">
        <v>28</v>
      </c>
      <c r="B31" s="45" t="s">
        <v>177</v>
      </c>
      <c r="C31" s="45"/>
    </row>
    <row r="32" spans="1:3" x14ac:dyDescent="0.25">
      <c r="A32" s="28" t="s">
        <v>29</v>
      </c>
      <c r="B32" s="58">
        <v>45503</v>
      </c>
      <c r="C32" s="59"/>
    </row>
    <row r="33" spans="1:3" x14ac:dyDescent="0.25">
      <c r="A33" s="5" t="s">
        <v>30</v>
      </c>
      <c r="B33" s="57">
        <v>45505</v>
      </c>
      <c r="C33" s="57"/>
    </row>
    <row r="34" spans="1:3" ht="45" x14ac:dyDescent="0.25">
      <c r="A34" s="5" t="s">
        <v>31</v>
      </c>
      <c r="B34" s="57">
        <v>45537</v>
      </c>
      <c r="C34" s="47"/>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Hoja2!$H$2:$H$5</xm:f>
          </x14:formula1>
          <xm:sqref>B17:C17</xm:sqref>
        </x14:dataValidation>
        <x14:dataValidation type="list" allowBlank="1" showInputMessage="1" showErrorMessage="1" xr:uid="{00000000-0002-0000-0000-000001000000}">
          <x14:formula1>
            <xm:f>Hoja2!$I$1:$I$7</xm:f>
          </x14:formula1>
          <xm:sqref>B21:C21</xm:sqref>
        </x14:dataValidation>
        <x14:dataValidation type="list" allowBlank="1" showInputMessage="1" showErrorMessage="1" xr:uid="{00000000-0002-0000-0000-000002000000}">
          <x14:formula1>
            <xm:f>Hoja2!$K$1:$K$2</xm:f>
          </x14:formula1>
          <xm:sqref>B6:C6</xm:sqref>
        </x14:dataValidation>
        <x14:dataValidation type="list" allowBlank="1" showInputMessage="1" showErrorMessage="1" xr:uid="{00000000-0002-0000-0000-00000300000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3" tint="-0.499984740745262"/>
  </sheetPr>
  <dimension ref="A1:C50"/>
  <sheetViews>
    <sheetView zoomScaleNormal="100" workbookViewId="0">
      <selection activeCell="A52" sqref="A52"/>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81" t="s">
        <v>32</v>
      </c>
      <c r="B1" s="81"/>
      <c r="C1" s="81"/>
    </row>
    <row r="2" spans="1:3" ht="15.75" customHeight="1" x14ac:dyDescent="0.25">
      <c r="A2" s="20" t="s">
        <v>33</v>
      </c>
      <c r="B2" s="82" t="s">
        <v>179</v>
      </c>
      <c r="C2" s="72"/>
    </row>
    <row r="3" spans="1:3" s="2" customFormat="1" x14ac:dyDescent="0.25">
      <c r="A3" s="5" t="s">
        <v>1</v>
      </c>
      <c r="B3" s="47" t="str">
        <f>'AUTOS  NOTA 322'!B2:C2</f>
        <v>176143112001-2024-00142-00</v>
      </c>
      <c r="C3" s="47"/>
    </row>
    <row r="4" spans="1:3" s="2" customFormat="1" x14ac:dyDescent="0.25">
      <c r="A4" s="5" t="s">
        <v>2</v>
      </c>
      <c r="B4" s="47" t="str">
        <f>'AUTOS  NOTA 322'!B3:C3</f>
        <v>JUZGADO 001 CIVIL DEL CIRCUITO DE RIOSUCIO (CALDAS)</v>
      </c>
      <c r="C4" s="47"/>
    </row>
    <row r="5" spans="1:3" s="2" customFormat="1" x14ac:dyDescent="0.25">
      <c r="A5" s="5" t="s">
        <v>3</v>
      </c>
      <c r="B5" s="47" t="str">
        <f>'AUTOS  NOTA 322'!B4:C4</f>
        <v xml:space="preserve">1. Augusto Fernando Sánchez, C.C. No. 1.036.601.788 (propietario vehículo EST106)
2. Grupo Fesmon S.A.S antes CH CARGA S.A.S., NIT 901392984-1 (calidad de empleador del señor Sánchez Bernal)
3. Finesa S.A, NIT 805012610–5 (en calidad de tomador y asegurado de la póliza número 022309537/7846 expedida por ALLIANZ)
4. Allianz Seguros S.A. (en calidad de asegurador del vehículo EST106)
</v>
      </c>
      <c r="C5" s="47"/>
    </row>
    <row r="6" spans="1:3" s="2" customFormat="1" x14ac:dyDescent="0.25">
      <c r="A6" s="5" t="s">
        <v>4</v>
      </c>
      <c r="B6" s="47" t="str">
        <f>'AUTOS  NOTA 322'!B5:C5</f>
        <v xml:space="preserve">1. Sara Sánchez Gallego (menor de edad) T.I. No. 1.055.358.563 (hija de la víctima directa) representada por su madre Jackeline Andrea Gallego Alarcón, C.C. No. 24.341.271.
2. Isabella Sánchez Gallego, C.C. No. 1.055.359.564 (hija de la víctima directa)
3. María Teresa Bernal, C.C. No. 25.053.222 (madre de la víctima directa)
4. Marco Fidel Sánchez Gutiérrez, C.C. No. 15.912.179 (padre de la víctima directa) 
5. Cristian Camilo Sánchez Bernal, C.C. No. 9.911.353 (hermano de la víctima directa)
6. Mayra Alejandra Sánchez Bernal, C.C. No. 1.059.700.708 (hermana de la víctima directa) 
</v>
      </c>
      <c r="C6" s="47"/>
    </row>
    <row r="7" spans="1:3" s="2" customFormat="1" x14ac:dyDescent="0.25">
      <c r="A7" s="5" t="s">
        <v>5</v>
      </c>
      <c r="B7" s="47" t="str">
        <f>'AUTOS  NOTA 322'!B6:C6</f>
        <v>DEMANDA DIRECTA</v>
      </c>
      <c r="C7" s="47"/>
    </row>
    <row r="8" spans="1:3" s="2" customFormat="1" x14ac:dyDescent="0.25">
      <c r="A8" s="31" t="s">
        <v>34</v>
      </c>
      <c r="B8" s="47" t="str">
        <f>'AUTOS  NOTA 322'!B7:C8</f>
        <v>JULIÁN MAURICIO SÁNCHEZ BERNAL</v>
      </c>
      <c r="C8" s="47"/>
    </row>
    <row r="9" spans="1:3" x14ac:dyDescent="0.25">
      <c r="A9" s="20" t="s">
        <v>35</v>
      </c>
      <c r="B9" s="47" t="s">
        <v>180</v>
      </c>
      <c r="C9" s="47"/>
    </row>
    <row r="10" spans="1:3" x14ac:dyDescent="0.25">
      <c r="A10" s="20" t="s">
        <v>36</v>
      </c>
      <c r="B10" s="47" t="s">
        <v>156</v>
      </c>
      <c r="C10" s="47"/>
    </row>
    <row r="11" spans="1:3" x14ac:dyDescent="0.25">
      <c r="A11" s="20" t="s">
        <v>38</v>
      </c>
      <c r="B11" s="64">
        <v>50000000</v>
      </c>
      <c r="C11" s="65"/>
    </row>
    <row r="12" spans="1:3" x14ac:dyDescent="0.25">
      <c r="A12" s="20" t="s">
        <v>39</v>
      </c>
      <c r="B12" s="64">
        <v>0</v>
      </c>
      <c r="C12" s="65"/>
    </row>
    <row r="13" spans="1:3" x14ac:dyDescent="0.25">
      <c r="A13" s="20" t="s">
        <v>40</v>
      </c>
      <c r="B13" s="49" t="s">
        <v>117</v>
      </c>
      <c r="C13" s="50"/>
    </row>
    <row r="14" spans="1:3" x14ac:dyDescent="0.25">
      <c r="A14" s="20" t="s">
        <v>41</v>
      </c>
      <c r="B14" s="48" t="s">
        <v>181</v>
      </c>
      <c r="C14" s="47"/>
    </row>
    <row r="15" spans="1:3" x14ac:dyDescent="0.25">
      <c r="A15" s="20" t="s">
        <v>42</v>
      </c>
      <c r="B15" s="47" t="s">
        <v>112</v>
      </c>
      <c r="C15" s="47"/>
    </row>
    <row r="16" spans="1:3" x14ac:dyDescent="0.25">
      <c r="A16" s="20" t="s">
        <v>43</v>
      </c>
      <c r="B16" s="47" t="s">
        <v>112</v>
      </c>
      <c r="C16" s="47"/>
    </row>
    <row r="17" spans="1:3" x14ac:dyDescent="0.25">
      <c r="A17" s="68" t="s">
        <v>44</v>
      </c>
      <c r="B17" s="47" t="s">
        <v>135</v>
      </c>
      <c r="C17" s="47"/>
    </row>
    <row r="18" spans="1:3" x14ac:dyDescent="0.25">
      <c r="A18" s="69"/>
      <c r="B18" s="10" t="s">
        <v>45</v>
      </c>
      <c r="C18" s="10" t="s">
        <v>46</v>
      </c>
    </row>
    <row r="19" spans="1:3" x14ac:dyDescent="0.25">
      <c r="A19" s="69"/>
      <c r="B19" s="6" t="s">
        <v>47</v>
      </c>
      <c r="C19" s="6"/>
    </row>
    <row r="20" spans="1:3" x14ac:dyDescent="0.25">
      <c r="A20" s="69"/>
      <c r="B20" s="6"/>
      <c r="C20" s="6"/>
    </row>
    <row r="21" spans="1:3" x14ac:dyDescent="0.25">
      <c r="A21" s="70"/>
      <c r="B21" s="6"/>
      <c r="C21" s="6"/>
    </row>
    <row r="22" spans="1:3" x14ac:dyDescent="0.25">
      <c r="A22" s="20" t="s">
        <v>48</v>
      </c>
      <c r="B22" s="47" t="s">
        <v>119</v>
      </c>
      <c r="C22" s="47"/>
    </row>
    <row r="23" spans="1:3" x14ac:dyDescent="0.25">
      <c r="A23" s="20" t="s">
        <v>49</v>
      </c>
      <c r="B23" s="71" t="s">
        <v>119</v>
      </c>
      <c r="C23" s="72"/>
    </row>
    <row r="24" spans="1:3" x14ac:dyDescent="0.25">
      <c r="A24" s="20" t="s">
        <v>50</v>
      </c>
      <c r="B24" s="47" t="s">
        <v>122</v>
      </c>
      <c r="C24" s="47"/>
    </row>
    <row r="25" spans="1:3" x14ac:dyDescent="0.25">
      <c r="A25" s="20" t="s">
        <v>51</v>
      </c>
      <c r="B25" s="47" t="s">
        <v>112</v>
      </c>
      <c r="C25" s="47"/>
    </row>
    <row r="26" spans="1:3" x14ac:dyDescent="0.25">
      <c r="A26" s="20" t="s">
        <v>52</v>
      </c>
      <c r="B26" s="47"/>
      <c r="C26" s="47"/>
    </row>
    <row r="27" spans="1:3" x14ac:dyDescent="0.25">
      <c r="A27" s="19" t="s">
        <v>53</v>
      </c>
      <c r="B27" s="47" t="s">
        <v>119</v>
      </c>
      <c r="C27" s="47"/>
    </row>
    <row r="28" spans="1:3" x14ac:dyDescent="0.25">
      <c r="A28" s="73" t="s">
        <v>54</v>
      </c>
      <c r="B28" s="73"/>
      <c r="C28" s="73"/>
    </row>
    <row r="29" spans="1:3" x14ac:dyDescent="0.25">
      <c r="A29" s="66" t="s">
        <v>55</v>
      </c>
      <c r="B29" s="67"/>
      <c r="C29" s="11"/>
    </row>
    <row r="30" spans="1:3" x14ac:dyDescent="0.25">
      <c r="A30" s="66" t="s">
        <v>56</v>
      </c>
      <c r="B30" s="67"/>
      <c r="C30" s="11"/>
    </row>
    <row r="31" spans="1:3" x14ac:dyDescent="0.25">
      <c r="A31" s="66" t="s">
        <v>57</v>
      </c>
      <c r="B31" s="67"/>
      <c r="C31" s="12"/>
    </row>
    <row r="32" spans="1:3" x14ac:dyDescent="0.25">
      <c r="A32" s="66" t="s">
        <v>58</v>
      </c>
      <c r="B32" s="67"/>
      <c r="C32" s="11"/>
    </row>
    <row r="33" spans="1:3" x14ac:dyDescent="0.25">
      <c r="A33" s="66" t="s">
        <v>59</v>
      </c>
      <c r="B33" s="67"/>
      <c r="C33" s="11"/>
    </row>
    <row r="34" spans="1:3" x14ac:dyDescent="0.25">
      <c r="A34" s="66" t="s">
        <v>60</v>
      </c>
      <c r="B34" s="67"/>
      <c r="C34" s="13"/>
    </row>
    <row r="35" spans="1:3" x14ac:dyDescent="0.25">
      <c r="A35" s="62" t="s">
        <v>61</v>
      </c>
      <c r="B35" s="63"/>
      <c r="C35" s="14"/>
    </row>
    <row r="36" spans="1:3" x14ac:dyDescent="0.25">
      <c r="A36" s="62" t="s">
        <v>62</v>
      </c>
      <c r="B36" s="63"/>
      <c r="C36" s="15"/>
    </row>
    <row r="37" spans="1:3" x14ac:dyDescent="0.25">
      <c r="A37" s="74" t="s">
        <v>63</v>
      </c>
      <c r="B37" s="75"/>
      <c r="C37" s="15"/>
    </row>
    <row r="38" spans="1:3" x14ac:dyDescent="0.25">
      <c r="A38" s="76"/>
      <c r="B38" s="77"/>
      <c r="C38" s="15"/>
    </row>
    <row r="39" spans="1:3" x14ac:dyDescent="0.25">
      <c r="A39" s="78"/>
      <c r="B39" s="79"/>
      <c r="C39" s="15"/>
    </row>
    <row r="40" spans="1:3" x14ac:dyDescent="0.25">
      <c r="A40" s="80" t="s">
        <v>64</v>
      </c>
      <c r="B40" s="80"/>
      <c r="C40" s="80"/>
    </row>
    <row r="41" spans="1:3" x14ac:dyDescent="0.25">
      <c r="A41" s="17" t="s">
        <v>65</v>
      </c>
      <c r="B41" s="18"/>
      <c r="C41" s="15"/>
    </row>
    <row r="42" spans="1:3" x14ac:dyDescent="0.25">
      <c r="A42" s="62" t="s">
        <v>66</v>
      </c>
      <c r="B42" s="63"/>
      <c r="C42" s="15"/>
    </row>
    <row r="43" spans="1:3" x14ac:dyDescent="0.25">
      <c r="A43" s="62" t="s">
        <v>67</v>
      </c>
      <c r="B43" s="63"/>
      <c r="C43" s="15"/>
    </row>
    <row r="44" spans="1:3" x14ac:dyDescent="0.25">
      <c r="A44" s="17" t="s">
        <v>68</v>
      </c>
      <c r="B44" s="18"/>
      <c r="C44" s="15"/>
    </row>
    <row r="45" spans="1:3" x14ac:dyDescent="0.25">
      <c r="A45" s="17" t="s">
        <v>69</v>
      </c>
      <c r="B45" s="18"/>
      <c r="C45" s="15"/>
    </row>
    <row r="46" spans="1:3" x14ac:dyDescent="0.25">
      <c r="A46" s="62" t="s">
        <v>70</v>
      </c>
      <c r="B46" s="63"/>
      <c r="C46" s="15"/>
    </row>
    <row r="47" spans="1:3" x14ac:dyDescent="0.25">
      <c r="A47" s="17" t="s">
        <v>71</v>
      </c>
      <c r="B47" s="16"/>
      <c r="C47" s="15"/>
    </row>
    <row r="48" spans="1:3" x14ac:dyDescent="0.25">
      <c r="A48" s="62" t="s">
        <v>72</v>
      </c>
      <c r="B48" s="63"/>
      <c r="C48" s="15"/>
    </row>
    <row r="49" spans="1:3" x14ac:dyDescent="0.25">
      <c r="A49" s="62" t="s">
        <v>73</v>
      </c>
      <c r="B49" s="63"/>
      <c r="C49" s="15"/>
    </row>
    <row r="50" spans="1:3" x14ac:dyDescent="0.25">
      <c r="A50" s="62" t="s">
        <v>63</v>
      </c>
      <c r="B50" s="63"/>
      <c r="C50" s="44" t="s">
        <v>178</v>
      </c>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Hoja2!$C$2:$C$4</xm:f>
          </x14:formula1>
          <xm:sqref>B17:C17</xm:sqref>
        </x14:dataValidation>
        <x14:dataValidation type="list" allowBlank="1" showInputMessage="1" showErrorMessage="1" xr:uid="{00000000-0002-0000-0100-000001000000}">
          <x14:formula1>
            <xm:f>Hoja2!$B$1:$B$2</xm:f>
          </x14:formula1>
          <xm:sqref>B27:C27 B15:C16 B22:C23 B25:C25</xm:sqref>
        </x14:dataValidation>
        <x14:dataValidation type="list" allowBlank="1" showInputMessage="1" showErrorMessage="1" xr:uid="{00000000-0002-0000-0100-000002000000}">
          <x14:formula1>
            <xm:f>Hoja2!$E$2:$E$8</xm:f>
          </x14:formula1>
          <xm:sqref>B24:C24</xm:sqref>
        </x14:dataValidation>
        <x14:dataValidation type="list" allowBlank="1" showInputMessage="1" showErrorMessage="1" xr:uid="{00000000-0002-0000-0100-000003000000}">
          <x14:formula1>
            <xm:f>Hoja2!$L$1:$L$13</xm:f>
          </x14:formula1>
          <xm:sqref>B10:C10</xm:sqref>
        </x14:dataValidation>
        <x14:dataValidation type="list" allowBlank="1" showInputMessage="1" showErrorMessage="1" xr:uid="{00000000-0002-0000-0100-000004000000}">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3" tint="-0.499984740745262"/>
  </sheetPr>
  <dimension ref="A1:I44"/>
  <sheetViews>
    <sheetView tabSelected="1" topLeftCell="A41" zoomScale="115" zoomScaleNormal="115" workbookViewId="0">
      <selection activeCell="A44" sqref="A44"/>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81" t="s">
        <v>74</v>
      </c>
      <c r="B1" s="81"/>
      <c r="C1" s="81"/>
    </row>
    <row r="2" spans="1:9" ht="15" customHeight="1" x14ac:dyDescent="0.25">
      <c r="A2" s="35" t="s">
        <v>33</v>
      </c>
      <c r="B2" s="86" t="str">
        <f>'AUTOS NOTA 321'!B2:C2</f>
        <v xml:space="preserve">105643479   APJ32533
 </v>
      </c>
      <c r="C2" s="87"/>
    </row>
    <row r="3" spans="1:9" x14ac:dyDescent="0.25">
      <c r="A3" s="36" t="s">
        <v>1</v>
      </c>
      <c r="B3" s="101" t="str">
        <f>'AUTOS  NOTA 322'!B2:C2</f>
        <v>176143112001-2024-00142-00</v>
      </c>
      <c r="C3" s="101"/>
    </row>
    <row r="4" spans="1:9" x14ac:dyDescent="0.25">
      <c r="A4" s="36" t="s">
        <v>2</v>
      </c>
      <c r="B4" s="101" t="str">
        <f>'AUTOS  NOTA 322'!B3:C3</f>
        <v>JUZGADO 001 CIVIL DEL CIRCUITO DE RIOSUCIO (CALDAS)</v>
      </c>
      <c r="C4" s="101"/>
    </row>
    <row r="5" spans="1:9" x14ac:dyDescent="0.25">
      <c r="A5" s="36" t="s">
        <v>3</v>
      </c>
      <c r="B5" s="101" t="str">
        <f>'AUTOS  NOTA 322'!B4:C4</f>
        <v xml:space="preserve">1. Augusto Fernando Sánchez, C.C. No. 1.036.601.788 (propietario vehículo EST106)
2. Grupo Fesmon S.A.S antes CH CARGA S.A.S., NIT 901392984-1 (calidad de empleador del señor Sánchez Bernal)
3. Finesa S.A, NIT 805012610–5 (en calidad de tomador y asegurado de la póliza número 022309537/7846 expedida por ALLIANZ)
4. Allianz Seguros S.A. (en calidad de asegurador del vehículo EST106)
</v>
      </c>
      <c r="C5" s="101"/>
    </row>
    <row r="6" spans="1:9" ht="15" customHeight="1" x14ac:dyDescent="0.25">
      <c r="A6" s="36" t="s">
        <v>4</v>
      </c>
      <c r="B6" s="101" t="str">
        <f>'AUTOS  NOTA 322'!B5:C5</f>
        <v xml:space="preserve">1. Sara Sánchez Gallego (menor de edad) T.I. No. 1.055.358.563 (hija de la víctima directa) representada por su madre Jackeline Andrea Gallego Alarcón, C.C. No. 24.341.271.
2. Isabella Sánchez Gallego, C.C. No. 1.055.359.564 (hija de la víctima directa)
3. María Teresa Bernal, C.C. No. 25.053.222 (madre de la víctima directa)
4. Marco Fidel Sánchez Gutiérrez, C.C. No. 15.912.179 (padre de la víctima directa) 
5. Cristian Camilo Sánchez Bernal, C.C. No. 9.911.353 (hermano de la víctima directa)
6. Mayra Alejandra Sánchez Bernal, C.C. No. 1.059.700.708 (hermana de la víctima directa) 
</v>
      </c>
      <c r="C6" s="101"/>
    </row>
    <row r="7" spans="1:9" x14ac:dyDescent="0.25">
      <c r="A7" s="36" t="s">
        <v>5</v>
      </c>
      <c r="B7" s="101" t="str">
        <f>'AUTOS  NOTA 322'!B6:C6</f>
        <v>DEMANDA DIRECTA</v>
      </c>
      <c r="C7" s="101"/>
    </row>
    <row r="8" spans="1:9" x14ac:dyDescent="0.25">
      <c r="A8" s="38" t="s">
        <v>34</v>
      </c>
      <c r="B8" s="101" t="str">
        <f>'AUTOS  NOTA 322'!B7:C8</f>
        <v>JULIÁN MAURICIO SÁNCHEZ BERNAL</v>
      </c>
      <c r="C8" s="101"/>
    </row>
    <row r="9" spans="1:9" ht="30" x14ac:dyDescent="0.25">
      <c r="A9" s="36" t="s">
        <v>75</v>
      </c>
      <c r="B9" s="99">
        <f>SUM(C11,C12,C14,C15,C17)</f>
        <v>1040000000</v>
      </c>
      <c r="C9" s="100"/>
    </row>
    <row r="10" spans="1:9" x14ac:dyDescent="0.25">
      <c r="A10" s="102" t="s">
        <v>76</v>
      </c>
      <c r="B10" s="91" t="s">
        <v>77</v>
      </c>
      <c r="C10" s="92"/>
    </row>
    <row r="11" spans="1:9" x14ac:dyDescent="0.25">
      <c r="A11" s="102"/>
      <c r="B11" s="37" t="s">
        <v>78</v>
      </c>
      <c r="C11" s="32">
        <v>460000000</v>
      </c>
    </row>
    <row r="12" spans="1:9" x14ac:dyDescent="0.25">
      <c r="A12" s="102"/>
      <c r="B12" s="37" t="s">
        <v>79</v>
      </c>
      <c r="C12" s="32"/>
    </row>
    <row r="13" spans="1:9" x14ac:dyDescent="0.25">
      <c r="A13" s="102"/>
      <c r="B13" s="91"/>
      <c r="C13" s="92"/>
    </row>
    <row r="14" spans="1:9" x14ac:dyDescent="0.25">
      <c r="A14" s="102"/>
      <c r="B14" s="37" t="s">
        <v>80</v>
      </c>
      <c r="C14" s="40">
        <v>580000000</v>
      </c>
    </row>
    <row r="15" spans="1:9" x14ac:dyDescent="0.25">
      <c r="A15" s="102"/>
      <c r="B15" s="37" t="s">
        <v>81</v>
      </c>
      <c r="C15" s="40"/>
      <c r="E15" t="s">
        <v>82</v>
      </c>
      <c r="F15" s="22">
        <v>0.7</v>
      </c>
    </row>
    <row r="16" spans="1:9" x14ac:dyDescent="0.25">
      <c r="A16" s="102"/>
      <c r="B16" s="91" t="s">
        <v>83</v>
      </c>
      <c r="C16" s="92"/>
      <c r="E16" t="s">
        <v>84</v>
      </c>
      <c r="F16" s="23">
        <v>0.3</v>
      </c>
      <c r="I16" s="25"/>
    </row>
    <row r="17" spans="1:9" x14ac:dyDescent="0.25">
      <c r="A17" s="102"/>
      <c r="B17" s="37"/>
      <c r="C17" s="41"/>
      <c r="F17" s="26"/>
      <c r="I17" s="25"/>
    </row>
    <row r="18" spans="1:9" ht="23.25" customHeight="1" x14ac:dyDescent="0.25">
      <c r="A18" s="39" t="s">
        <v>85</v>
      </c>
      <c r="B18" s="86" t="s">
        <v>82</v>
      </c>
      <c r="C18" s="87"/>
    </row>
    <row r="19" spans="1:9" ht="60" x14ac:dyDescent="0.25">
      <c r="A19" s="36" t="s">
        <v>86</v>
      </c>
      <c r="B19" s="93" t="s">
        <v>182</v>
      </c>
      <c r="C19" s="94"/>
    </row>
    <row r="20" spans="1:9" ht="15" customHeight="1" x14ac:dyDescent="0.25">
      <c r="A20" s="21" t="s">
        <v>87</v>
      </c>
      <c r="B20" s="88">
        <f>((C22+C23+C25+C26+C30+C28+C32+C34+C29+C33)-C37)*C36*C38</f>
        <v>403978939</v>
      </c>
      <c r="C20" s="88"/>
    </row>
    <row r="21" spans="1:9" x14ac:dyDescent="0.25">
      <c r="A21" s="7" t="s">
        <v>88</v>
      </c>
      <c r="B21" s="95" t="s">
        <v>77</v>
      </c>
      <c r="C21" s="96"/>
    </row>
    <row r="22" spans="1:9" x14ac:dyDescent="0.25">
      <c r="A22" s="97"/>
      <c r="B22" s="37" t="s">
        <v>78</v>
      </c>
      <c r="C22" s="32">
        <v>103978939</v>
      </c>
    </row>
    <row r="23" spans="1:9" x14ac:dyDescent="0.25">
      <c r="A23" s="98"/>
      <c r="B23" s="37" t="s">
        <v>79</v>
      </c>
      <c r="C23" s="32">
        <v>0</v>
      </c>
    </row>
    <row r="24" spans="1:9" x14ac:dyDescent="0.25">
      <c r="A24" s="98"/>
      <c r="B24" s="91" t="s">
        <v>89</v>
      </c>
      <c r="C24" s="92"/>
    </row>
    <row r="25" spans="1:9" x14ac:dyDescent="0.25">
      <c r="A25" s="98"/>
      <c r="B25" s="37" t="s">
        <v>80</v>
      </c>
      <c r="C25" s="32">
        <v>300000000</v>
      </c>
    </row>
    <row r="26" spans="1:9" ht="29.1" customHeight="1" x14ac:dyDescent="0.25">
      <c r="A26" s="98"/>
      <c r="B26" s="37" t="s">
        <v>90</v>
      </c>
      <c r="C26" s="32">
        <v>0</v>
      </c>
    </row>
    <row r="27" spans="1:9" x14ac:dyDescent="0.25">
      <c r="A27" s="98"/>
      <c r="B27" s="91" t="s">
        <v>91</v>
      </c>
      <c r="C27" s="92"/>
    </row>
    <row r="28" spans="1:9" x14ac:dyDescent="0.25">
      <c r="A28" s="98"/>
      <c r="B28" s="37" t="s">
        <v>92</v>
      </c>
      <c r="C28" s="32">
        <v>0</v>
      </c>
    </row>
    <row r="29" spans="1:9" x14ac:dyDescent="0.25">
      <c r="A29" s="98"/>
      <c r="B29" s="37" t="s">
        <v>78</v>
      </c>
      <c r="C29" s="32">
        <v>0</v>
      </c>
    </row>
    <row r="30" spans="1:9" x14ac:dyDescent="0.25">
      <c r="A30" s="98"/>
      <c r="B30" s="37" t="s">
        <v>79</v>
      </c>
      <c r="C30" s="32">
        <v>0</v>
      </c>
    </row>
    <row r="31" spans="1:9" x14ac:dyDescent="0.25">
      <c r="A31" s="98"/>
      <c r="B31" s="91" t="s">
        <v>93</v>
      </c>
      <c r="C31" s="92"/>
    </row>
    <row r="32" spans="1:9" x14ac:dyDescent="0.25">
      <c r="A32" s="98"/>
      <c r="B32" s="37"/>
      <c r="C32" s="32"/>
    </row>
    <row r="33" spans="1:3" x14ac:dyDescent="0.25">
      <c r="A33" s="98"/>
      <c r="B33" s="37" t="s">
        <v>78</v>
      </c>
      <c r="C33" s="32">
        <v>0</v>
      </c>
    </row>
    <row r="34" spans="1:3" x14ac:dyDescent="0.25">
      <c r="A34" s="98"/>
      <c r="B34" s="37" t="s">
        <v>79</v>
      </c>
      <c r="C34" s="32">
        <v>0</v>
      </c>
    </row>
    <row r="35" spans="1:3" x14ac:dyDescent="0.25">
      <c r="A35" s="98"/>
      <c r="B35" s="91" t="s">
        <v>94</v>
      </c>
      <c r="C35" s="92"/>
    </row>
    <row r="36" spans="1:3" x14ac:dyDescent="0.25">
      <c r="A36" s="98"/>
      <c r="B36" s="37" t="s">
        <v>95</v>
      </c>
      <c r="C36" s="33">
        <v>1</v>
      </c>
    </row>
    <row r="37" spans="1:3" x14ac:dyDescent="0.25">
      <c r="A37" s="98"/>
      <c r="B37" s="37" t="s">
        <v>39</v>
      </c>
      <c r="C37" s="34"/>
    </row>
    <row r="38" spans="1:3" x14ac:dyDescent="0.25">
      <c r="A38" s="98"/>
      <c r="B38" s="37" t="s">
        <v>96</v>
      </c>
      <c r="C38" s="33">
        <v>1</v>
      </c>
    </row>
    <row r="39" spans="1:3" x14ac:dyDescent="0.25">
      <c r="A39" s="24" t="s">
        <v>97</v>
      </c>
      <c r="B39" s="88">
        <f>IFERROR(B20*(VLOOKUP(B18,E15:F17,2,0)),16666)</f>
        <v>282785257.29999995</v>
      </c>
      <c r="C39" s="88"/>
    </row>
    <row r="40" spans="1:3" ht="93" customHeight="1" x14ac:dyDescent="0.25">
      <c r="A40" s="36" t="s">
        <v>98</v>
      </c>
      <c r="B40" s="89" t="s">
        <v>184</v>
      </c>
      <c r="C40" s="90"/>
    </row>
    <row r="41" spans="1:3" ht="211.5" customHeight="1" x14ac:dyDescent="0.25">
      <c r="A41" s="36" t="s">
        <v>99</v>
      </c>
      <c r="B41" s="84" t="s">
        <v>183</v>
      </c>
      <c r="C41" s="85"/>
    </row>
    <row r="42" spans="1:3" ht="26.1" customHeight="1" x14ac:dyDescent="0.25">
      <c r="A42" s="43" t="s">
        <v>100</v>
      </c>
      <c r="B42" s="43"/>
      <c r="C42" s="43"/>
    </row>
    <row r="43" spans="1:3" x14ac:dyDescent="0.25">
      <c r="A43" s="42" t="s">
        <v>101</v>
      </c>
      <c r="B43" s="83" t="s">
        <v>186</v>
      </c>
      <c r="C43" s="83"/>
    </row>
    <row r="44" spans="1:3" ht="41.1" customHeight="1" x14ac:dyDescent="0.25">
      <c r="A44" s="42" t="s">
        <v>102</v>
      </c>
      <c r="B44" s="83" t="s">
        <v>185</v>
      </c>
      <c r="C44" s="83"/>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Hoja2!$F$1:$F$3</xm:f>
          </x14:formula1>
          <xm:sqref>B18</xm:sqref>
        </x14:dataValidation>
        <x14:dataValidation type="list" allowBlank="1" showInputMessage="1" showErrorMessage="1" xr:uid="{00000000-0002-0000-0200-000001000000}">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tabColor theme="3" tint="-0.499984740745262"/>
  </sheetPr>
  <dimension ref="A1:C17"/>
  <sheetViews>
    <sheetView workbookViewId="0">
      <selection activeCell="B14" sqref="B14:C14"/>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81" t="s">
        <v>103</v>
      </c>
      <c r="B1" s="81"/>
      <c r="C1" s="81"/>
    </row>
    <row r="2" spans="1:3" x14ac:dyDescent="0.25">
      <c r="A2" s="20" t="s">
        <v>33</v>
      </c>
      <c r="B2" s="71" t="str">
        <f>'AUTOS NOTA 324'!B2:C2</f>
        <v xml:space="preserve">105643479   APJ32533
 </v>
      </c>
      <c r="C2" s="72"/>
    </row>
    <row r="3" spans="1:3" x14ac:dyDescent="0.25">
      <c r="A3" s="5" t="s">
        <v>1</v>
      </c>
      <c r="B3" s="47" t="str">
        <f>'AUTOS  NOTA 322'!B2:C2</f>
        <v>176143112001-2024-00142-00</v>
      </c>
      <c r="C3" s="47"/>
    </row>
    <row r="4" spans="1:3" x14ac:dyDescent="0.25">
      <c r="A4" s="5" t="s">
        <v>2</v>
      </c>
      <c r="B4" s="47" t="str">
        <f>'AUTOS  NOTA 322'!B3:C3</f>
        <v>JUZGADO 001 CIVIL DEL CIRCUITO DE RIOSUCIO (CALDAS)</v>
      </c>
      <c r="C4" s="47"/>
    </row>
    <row r="5" spans="1:3" x14ac:dyDescent="0.25">
      <c r="A5" s="5" t="s">
        <v>3</v>
      </c>
      <c r="B5" s="47" t="str">
        <f>'AUTOS  NOTA 322'!B4:C4</f>
        <v xml:space="preserve">1. Augusto Fernando Sánchez, C.C. No. 1.036.601.788 (propietario vehículo EST106)
2. Grupo Fesmon S.A.S antes CH CARGA S.A.S., NIT 901392984-1 (calidad de empleador del señor Sánchez Bernal)
3. Finesa S.A, NIT 805012610–5 (en calidad de tomador y asegurado de la póliza número 022309537/7846 expedida por ALLIANZ)
4. Allianz Seguros S.A. (en calidad de asegurador del vehículo EST106)
</v>
      </c>
      <c r="C5" s="47"/>
    </row>
    <row r="6" spans="1:3" ht="15" customHeight="1" x14ac:dyDescent="0.25">
      <c r="A6" s="5" t="s">
        <v>4</v>
      </c>
      <c r="B6" s="47" t="str">
        <f>'AUTOS  NOTA 322'!B5:C5</f>
        <v xml:space="preserve">1. Sara Sánchez Gallego (menor de edad) T.I. No. 1.055.358.563 (hija de la víctima directa) representada por su madre Jackeline Andrea Gallego Alarcón, C.C. No. 24.341.271.
2. Isabella Sánchez Gallego, C.C. No. 1.055.359.564 (hija de la víctima directa)
3. María Teresa Bernal, C.C. No. 25.053.222 (madre de la víctima directa)
4. Marco Fidel Sánchez Gutiérrez, C.C. No. 15.912.179 (padre de la víctima directa) 
5. Cristian Camilo Sánchez Bernal, C.C. No. 9.911.353 (hermano de la víctima directa)
6. Mayra Alejandra Sánchez Bernal, C.C. No. 1.059.700.708 (hermana de la víctima directa) 
</v>
      </c>
      <c r="C6" s="47"/>
    </row>
    <row r="7" spans="1:3" ht="15" customHeight="1" x14ac:dyDescent="0.25">
      <c r="A7" s="5" t="s">
        <v>5</v>
      </c>
      <c r="B7" s="47" t="str">
        <f>'AUTOS  NOTA 322'!B6:C6</f>
        <v>DEMANDA DIRECTA</v>
      </c>
      <c r="C7" s="47"/>
    </row>
    <row r="8" spans="1:3" ht="15" customHeight="1" x14ac:dyDescent="0.25">
      <c r="A8" s="31" t="s">
        <v>34</v>
      </c>
      <c r="B8" s="47" t="str">
        <f>'AUTOS  NOTA 322'!B7:C8</f>
        <v>JULIÁN MAURICIO SÁNCHEZ BERNAL</v>
      </c>
      <c r="C8" s="47"/>
    </row>
    <row r="9" spans="1:3" ht="18.95" customHeight="1" x14ac:dyDescent="0.25">
      <c r="A9" s="5" t="s">
        <v>104</v>
      </c>
      <c r="B9" s="47" t="s">
        <v>82</v>
      </c>
      <c r="C9" s="47"/>
    </row>
    <row r="10" spans="1:3" x14ac:dyDescent="0.25">
      <c r="A10" s="7" t="s">
        <v>88</v>
      </c>
      <c r="B10" s="105">
        <f>'AUTOS NOTA 324'!B20:C20</f>
        <v>403978939</v>
      </c>
      <c r="C10" s="105"/>
    </row>
    <row r="11" spans="1:3" x14ac:dyDescent="0.25">
      <c r="A11" s="7" t="s">
        <v>105</v>
      </c>
      <c r="B11" s="106">
        <v>50000000</v>
      </c>
      <c r="C11" s="47"/>
    </row>
    <row r="12" spans="1:3" ht="30" x14ac:dyDescent="0.25">
      <c r="A12" s="7" t="s">
        <v>106</v>
      </c>
      <c r="B12" s="103"/>
      <c r="C12" s="104"/>
    </row>
    <row r="13" spans="1:3" ht="45" x14ac:dyDescent="0.25">
      <c r="A13" s="5" t="s">
        <v>107</v>
      </c>
      <c r="B13" s="47"/>
      <c r="C13" s="47"/>
    </row>
    <row r="14" spans="1:3" ht="45" x14ac:dyDescent="0.25">
      <c r="A14" s="5" t="s">
        <v>108</v>
      </c>
      <c r="B14" s="47"/>
      <c r="C14" s="47"/>
    </row>
    <row r="15" spans="1:3" x14ac:dyDescent="0.25">
      <c r="A15" s="5" t="s">
        <v>109</v>
      </c>
      <c r="B15" s="6"/>
      <c r="C15" s="6"/>
    </row>
    <row r="16" spans="1:3" x14ac:dyDescent="0.25">
      <c r="A16" s="7" t="s">
        <v>110</v>
      </c>
      <c r="B16" s="47"/>
      <c r="C16" s="47"/>
    </row>
    <row r="17" spans="1:3" x14ac:dyDescent="0.25">
      <c r="A17" s="6" t="s">
        <v>111</v>
      </c>
      <c r="B17" s="104"/>
      <c r="C17" s="104"/>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Hoja2!$B$1:$B$2</xm:f>
          </x14:formula1>
          <xm:sqref>B13:C13 B15 B16:C16</xm:sqref>
        </x14:dataValidation>
        <x14:dataValidation type="list" allowBlank="1" showInputMessage="1" showErrorMessage="1" xr:uid="{00000000-0002-0000-0400-000001000000}">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40</v>
      </c>
      <c r="B1" t="s">
        <v>112</v>
      </c>
      <c r="C1" s="9" t="s">
        <v>44</v>
      </c>
      <c r="D1" s="9" t="s">
        <v>113</v>
      </c>
      <c r="E1" s="3" t="s">
        <v>50</v>
      </c>
      <c r="F1" s="2" t="s">
        <v>82</v>
      </c>
      <c r="G1" s="4">
        <v>0</v>
      </c>
      <c r="H1" t="s">
        <v>16</v>
      </c>
      <c r="I1" t="s">
        <v>114</v>
      </c>
      <c r="K1" t="s">
        <v>115</v>
      </c>
      <c r="L1" s="30" t="s">
        <v>116</v>
      </c>
      <c r="M1" t="s">
        <v>117</v>
      </c>
      <c r="N1" t="s">
        <v>82</v>
      </c>
      <c r="O1" t="s">
        <v>118</v>
      </c>
    </row>
    <row r="2" spans="1:15" x14ac:dyDescent="0.25">
      <c r="A2" t="s">
        <v>117</v>
      </c>
      <c r="B2" t="s">
        <v>119</v>
      </c>
      <c r="C2" t="s">
        <v>120</v>
      </c>
      <c r="D2" s="2" t="s">
        <v>121</v>
      </c>
      <c r="E2" s="1" t="s">
        <v>122</v>
      </c>
      <c r="F2" s="2" t="s">
        <v>123</v>
      </c>
      <c r="G2" s="4">
        <v>0.7</v>
      </c>
      <c r="H2" t="s">
        <v>124</v>
      </c>
      <c r="I2" t="s">
        <v>125</v>
      </c>
      <c r="K2" t="s">
        <v>126</v>
      </c>
      <c r="L2" s="30" t="s">
        <v>127</v>
      </c>
      <c r="M2" t="s">
        <v>128</v>
      </c>
      <c r="N2" t="s">
        <v>84</v>
      </c>
      <c r="O2" t="s">
        <v>119</v>
      </c>
    </row>
    <row r="3" spans="1:15" x14ac:dyDescent="0.25">
      <c r="A3" t="s">
        <v>128</v>
      </c>
      <c r="C3" t="s">
        <v>129</v>
      </c>
      <c r="D3" s="2" t="s">
        <v>130</v>
      </c>
      <c r="E3" s="1" t="s">
        <v>131</v>
      </c>
      <c r="F3" s="2" t="s">
        <v>84</v>
      </c>
      <c r="G3" s="4">
        <v>0.3</v>
      </c>
      <c r="H3" t="s">
        <v>132</v>
      </c>
      <c r="I3" t="s">
        <v>133</v>
      </c>
      <c r="L3" s="30" t="s">
        <v>37</v>
      </c>
      <c r="M3" t="s">
        <v>134</v>
      </c>
      <c r="N3" t="s">
        <v>123</v>
      </c>
    </row>
    <row r="4" spans="1:15" x14ac:dyDescent="0.25">
      <c r="A4" t="s">
        <v>134</v>
      </c>
      <c r="C4" t="s">
        <v>135</v>
      </c>
      <c r="E4" s="1" t="s">
        <v>136</v>
      </c>
      <c r="H4" t="s">
        <v>137</v>
      </c>
      <c r="I4" t="s">
        <v>138</v>
      </c>
      <c r="L4" t="s">
        <v>139</v>
      </c>
    </row>
    <row r="5" spans="1:15" x14ac:dyDescent="0.25">
      <c r="A5" t="s">
        <v>140</v>
      </c>
      <c r="E5" s="1" t="s">
        <v>141</v>
      </c>
      <c r="H5" t="s">
        <v>142</v>
      </c>
      <c r="I5" t="s">
        <v>143</v>
      </c>
      <c r="L5" s="30" t="s">
        <v>144</v>
      </c>
    </row>
    <row r="6" spans="1:15" x14ac:dyDescent="0.25">
      <c r="E6" s="1" t="s">
        <v>145</v>
      </c>
      <c r="I6" t="s">
        <v>146</v>
      </c>
      <c r="L6" s="30" t="s">
        <v>147</v>
      </c>
    </row>
    <row r="7" spans="1:15" x14ac:dyDescent="0.25">
      <c r="E7" s="1" t="s">
        <v>148</v>
      </c>
      <c r="I7" t="s">
        <v>149</v>
      </c>
      <c r="L7" s="30" t="s">
        <v>150</v>
      </c>
    </row>
    <row r="8" spans="1:15" x14ac:dyDescent="0.25">
      <c r="E8" s="1" t="s">
        <v>151</v>
      </c>
      <c r="L8" s="30" t="s">
        <v>91</v>
      </c>
    </row>
    <row r="9" spans="1:15" x14ac:dyDescent="0.25">
      <c r="L9" s="30" t="s">
        <v>152</v>
      </c>
    </row>
    <row r="10" spans="1:15" x14ac:dyDescent="0.25">
      <c r="L10" s="30" t="s">
        <v>153</v>
      </c>
    </row>
    <row r="11" spans="1:15" x14ac:dyDescent="0.25">
      <c r="L11" s="30" t="s">
        <v>154</v>
      </c>
    </row>
    <row r="12" spans="1:15" x14ac:dyDescent="0.25">
      <c r="L12" s="30" t="s">
        <v>155</v>
      </c>
    </row>
    <row r="13" spans="1:15" x14ac:dyDescent="0.25">
      <c r="L13" s="30" t="s">
        <v>156</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F19B866-0F38-4332-A42A-1C35F2E5BFBC}">
  <ds:schemaRefs>
    <ds:schemaRef ds:uri="http://schemas.microsoft.com/sharepoint/v3/contenttype/forms"/>
  </ds:schemaRefs>
</ds:datastoreItem>
</file>

<file path=customXml/itemProps2.xml><?xml version="1.0" encoding="utf-8"?>
<ds:datastoreItem xmlns:ds="http://schemas.openxmlformats.org/officeDocument/2006/customXml" ds:itemID="{7D6B37E2-900E-4C39-A158-82D2D732B5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E20B7E-10EE-4801-BB57-1803224B08F4}">
  <ds:schemaRefs>
    <ds:schemaRef ds:uri="http://purl.org/dc/dcmitype/"/>
    <ds:schemaRef ds:uri="http://schemas.openxmlformats.org/package/2006/metadata/core-properties"/>
    <ds:schemaRef ds:uri="http://www.w3.org/XML/1998/namespace"/>
    <ds:schemaRef ds:uri="http://schemas.microsoft.com/office/infopath/2007/PartnerControls"/>
    <ds:schemaRef ds:uri="e7d3d6e7-89cb-4750-b948-5e984f176bb6"/>
    <ds:schemaRef ds:uri="4382931b-6036-484b-ad41-6810b26eb986"/>
    <ds:schemaRef ds:uri="http://schemas.microsoft.com/office/2006/documentManagement/types"/>
    <ds:schemaRef ds:uri="http://purl.org/dc/elements/1.1/"/>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Cupasachoa Herrera, Yuli Natalia (ALLIANZ COLOMBIA)</cp:lastModifiedBy>
  <cp:revision/>
  <dcterms:created xsi:type="dcterms:W3CDTF">2020-12-07T14:41:17Z</dcterms:created>
  <dcterms:modified xsi:type="dcterms:W3CDTF">2024-09-03T20:02:50Z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y fmtid="{D5CDD505-2E9C-101B-9397-08002B2CF9AE}" pid="30" name="MediaServiceImageTags">
    <vt:lpwstr/>
  </property>
</Properties>
</file>