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codeName="ThisWorkbook"/>
  <mc:AlternateContent xmlns:mc="http://schemas.openxmlformats.org/markup-compatibility/2006">
    <mc:Choice Requires="x15">
      <x15ac:absPath xmlns:x15ac="http://schemas.microsoft.com/office/spreadsheetml/2010/11/ac" url="/Users/luisa/Downloads/"/>
    </mc:Choice>
  </mc:AlternateContent>
  <xr:revisionPtr revIDLastSave="0" documentId="13_ncr:1_{6A318B7D-E399-F34B-BB6C-D200F95E9542}" xr6:coauthVersionLast="47" xr6:coauthVersionMax="47" xr10:uidLastSave="{00000000-0000-0000-0000-000000000000}"/>
  <bookViews>
    <workbookView xWindow="0" yWindow="0" windowWidth="28800" windowHeight="1800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9" i="8" l="1"/>
  <c r="B8" i="12"/>
  <c r="B8" i="11"/>
  <c r="B7" i="12"/>
  <c r="B7" i="11"/>
  <c r="B6" i="12"/>
  <c r="B6" i="11"/>
  <c r="B5" i="12"/>
  <c r="B5" i="11"/>
  <c r="B3" i="12"/>
  <c r="B2" i="12"/>
  <c r="B4" i="12"/>
  <c r="B4" i="11"/>
  <c r="B3" i="11"/>
  <c r="B2" i="11"/>
  <c r="B20" i="8" l="1"/>
  <c r="B15" i="12"/>
  <c r="B34" i="12" s="1"/>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40" i="8" l="1"/>
  <c r="B10" i="9"/>
  <c r="B9" i="11"/>
  <c r="B2" i="8"/>
  <c r="B2" i="9" s="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<sst xmlns="http://schemas.openxmlformats.org/spreadsheetml/2006/main" count="322" uniqueCount="227">
  <si>
    <t>SOLICITUD DE ANTECEDENTES -ABOGADO EXTERNO-</t>
  </si>
  <si>
    <t>RADICADO(23 DIGITOS)</t>
  </si>
  <si>
    <t>JUZGADO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</si>
  <si>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</si>
  <si>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</si>
  <si>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</si>
  <si>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</si>
  <si>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</si>
  <si>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</si>
  <si>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</si>
  <si>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</si>
  <si>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</si>
  <si>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</si>
  <si>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</si>
  <si>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</si>
  <si>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</si>
  <si>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</si>
  <si>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</si>
  <si>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</si>
  <si>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</si>
  <si>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</si>
  <si>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</si>
  <si>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</si>
  <si>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</si>
  <si>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</si>
  <si>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</si>
  <si>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</si>
  <si>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</si>
  <si>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PLACA VEHÍCULO ASEGURADO (SI APLICA)</t>
  </si>
  <si>
    <t>NO. PÓLIZA VINCULADA</t>
  </si>
  <si>
    <t>FECHA DE ASIGNACIÓN</t>
  </si>
  <si>
    <t>FECHA DE CONTESTACION 
*RECOMENDACIÓN: FECHA MÁXIMA PARA CONTESTAR LA DEMANDA ACORDE A LO ESTIÚLADO EN LA NORMA.</t>
  </si>
  <si>
    <t>REMISION DE ANTECEDENTES - ABOGADO INTERNO-</t>
  </si>
  <si>
    <t>SINIESTRO - APLICATIVO</t>
  </si>
  <si>
    <t>SINIESTRO  APL</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</si>
  <si>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</si>
  <si>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</si>
  <si>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</si>
  <si>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</si>
  <si>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</si>
  <si>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</si>
  <si>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</si>
  <si>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</si>
  <si>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</si>
  <si>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</si>
  <si>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</si>
  <si>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</si>
  <si>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</si>
  <si>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</si>
  <si>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</si>
  <si>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</si>
  <si>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</si>
  <si>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</si>
  <si>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</si>
  <si>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</si>
  <si>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</si>
  <si>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</si>
  <si>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</si>
  <si>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</si>
  <si>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</si>
  <si>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</si>
  <si>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</si>
  <si>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</si>
  <si>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</si>
  <si>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</si>
  <si>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</si>
  <si>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</si>
  <si>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</si>
  <si>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</si>
  <si>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</si>
  <si>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</si>
  <si>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</si>
  <si>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</si>
  <si>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</si>
  <si>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</si>
  <si>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</si>
  <si>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</si>
  <si>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</si>
  <si>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</si>
  <si>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</si>
  <si>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</si>
  <si>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</si>
  <si>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</si>
  <si>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</si>
  <si>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</si>
  <si>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</si>
  <si>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</si>
  <si>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</si>
  <si>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</si>
  <si>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</si>
  <si>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</si>
  <si>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</si>
  <si>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</si>
  <si>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</si>
  <si>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</si>
  <si>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</si>
  <si>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</si>
  <si>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</si>
  <si>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</si>
  <si>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</si>
  <si>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</si>
  <si>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</si>
  <si>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</si>
  <si>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</si>
  <si>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</si>
  <si>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</si>
  <si>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</si>
  <si>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VISTO BUENO OUTSOURCING</t>
  </si>
  <si>
    <t xml:space="preserve">CONTINGENCIA </t>
  </si>
  <si>
    <t xml:space="preserve">COMENTARIOS CLASIFICACIÓN Y VALOR CONTINGENCIA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</si>
  <si>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</si>
  <si>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</si>
  <si>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</si>
  <si>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</si>
  <si>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</si>
  <si>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</si>
  <si>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</si>
  <si>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</si>
  <si>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</si>
  <si>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</si>
  <si>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</si>
  <si>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</si>
  <si>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</si>
  <si>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</si>
  <si>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</si>
  <si>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</si>
  <si>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</si>
  <si>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</si>
  <si>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</si>
  <si>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</si>
  <si>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</si>
  <si>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</si>
  <si>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</si>
  <si>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</si>
  <si>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</si>
  <si>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</si>
  <si>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</si>
  <si>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</si>
  <si>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</si>
  <si>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</si>
  <si>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</si>
  <si>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</si>
  <si>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</si>
  <si>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</si>
  <si>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</si>
  <si>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</si>
  <si>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</si>
  <si>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COMENTARIO OUT</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</si>
  <si>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</si>
  <si>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</si>
  <si>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</si>
  <si>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</si>
  <si>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</si>
  <si>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</si>
  <si>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ACTUALIZACIÓN DE CONTINGENCIA  </t>
  </si>
  <si>
    <t>REMOTO</t>
  </si>
  <si>
    <t>SI</t>
  </si>
  <si>
    <t>CLASE DE REASEGURO</t>
  </si>
  <si>
    <t xml:space="preserve">Situcion Laboral </t>
  </si>
  <si>
    <t>Acompañante motorista</t>
  </si>
  <si>
    <t>LLAMADA EN GARANTIA</t>
  </si>
  <si>
    <t>OCURRENCIA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</si>
  <si>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</si>
  <si>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</si>
  <si>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</si>
  <si>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</si>
  <si>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</si>
  <si>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</si>
  <si>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</si>
  <si>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</si>
  <si>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</si>
  <si>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</si>
  <si>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</si>
  <si>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</si>
  <si>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</si>
  <si>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</si>
  <si>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</si>
  <si>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</si>
  <si>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</si>
  <si>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</si>
  <si>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</si>
  <si>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</si>
  <si>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</si>
  <si>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</si>
  <si>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</si>
  <si>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</si>
  <si>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</si>
  <si>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</si>
  <si>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</si>
  <si>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</si>
  <si>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</si>
  <si>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</si>
  <si>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</si>
  <si>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</si>
  <si>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</si>
  <si>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</si>
  <si>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</si>
  <si>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</si>
  <si>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176143112001-2024-00142-00</t>
  </si>
  <si>
    <t>JUZGADO 001 CIVIL DEL CIRCUITO DE RIOSUCIO (CALDAS)</t>
  </si>
  <si>
    <t>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t>
  </si>
  <si>
    <t xml:space="preserve">1. Sara Sánchez Gallego (menor de edad - 06/10/2006) T.I. No. 1.055.358.563 (hija de la víctima directa) representada por su madre Jackeline Andrea Gallego Alarcón, C.C. No. 24.341.271.
2. Isabella Sánchez Gallego, C.C. No. 1.055.359.564 (hija de la víctima directa -27/09/2004)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t>
  </si>
  <si>
    <t>JULIÁN MAURICIO SÁNCHEZ BERNAL</t>
  </si>
  <si>
    <t>Carrera 35 C numero 95 D – 20 Barrio la Enea de Manizales</t>
  </si>
  <si>
    <t>Del apoderado: 6068915191 - 3135480129</t>
  </si>
  <si>
    <t>Del apoderado: francoabogadosmanizales@gmail.com</t>
  </si>
  <si>
    <t>No se indica</t>
  </si>
  <si>
    <t>13 de agosto del 1980</t>
  </si>
  <si>
    <t>41 años</t>
  </si>
  <si>
    <t>01 de septiembre del 2021</t>
  </si>
  <si>
    <t>No se indica la fecha de radicación de la solciitud en el acta</t>
  </si>
  <si>
    <t>Conductor</t>
  </si>
  <si>
    <t>13 de febrero del 2024 (se aplaza)
02 de abril del 2024</t>
  </si>
  <si>
    <t>Augusto Fernando Sánchez</t>
  </si>
  <si>
    <t>C.C. No. 1.036.601.788</t>
  </si>
  <si>
    <t>C.C. ASEGURADO</t>
  </si>
  <si>
    <t>EST106</t>
  </si>
  <si>
    <t>022309537  / 7846</t>
  </si>
  <si>
    <t>30 de julio del 2024</t>
  </si>
  <si>
    <t xml:space="preserve">Según los hechos de la demanda, el 01 de septiembre de 2021, se habría presentado un accidente de tránsito en la “Calle 102 con carrera 83 Mirador del 12 de octubre” de la ciudad de Medellín, en el que resultó lesionado y posteriormente perdió la vida el señor Julián Mauricio Sánchez Bernal, al ser arrollado en calidad de peatón por el vehículo de placas EST 106, que era de propiedad del señor Augusto Fernando Sánchez, el cual además se encontraba pignorado con la entidad FINESSA, y contaba con póliza de seguro número 022309537/7846 emitida por ALLIANZ SEGUROS S.A.
De acuerdo con la demanda, los hechos ocurren cuando el señor JULIÁN MAURICIO al parquear y descender del vehículo de placas EST-106, este se desengrana y se desplaza, lo que genera una reacción del señor Julián de subirse y tratar de frenar el vehículo, lo que no logra, pues el vehículo por su velocidad y fuerza lo arrolla aprisionándolo contra un muro. Es de anotar que se explica que la víctima iba como conductor del vehículo EST-106 y el evento ocurre cuando este parquea el vehículo y sale de este, pero el vehículo no se queda estacionado.
Con la demanda se aporta el IPAT, el cual establece como hipótesis la No. 125 al vehículo de placa EST 106 que corresponde a estacionar sin seguridad. 
CON LA REFORMA A LA DEMANDA: se agregan 3 hechos, refiriéndose a las relaciones de afecto y apoyo mutuo existentes entre el fallecido y su núcleo familiar demandante, así como la afectación emocional que generó la muerte del señor Julian Mauricio Sánchez.
</t>
  </si>
  <si>
    <t>29 de enero del 2025 (notificación por estados admisión reforma a la demanda)</t>
  </si>
  <si>
    <t>FECHA DE NOTIFICACIÓN POR ESTADOS</t>
  </si>
  <si>
    <t>17 DE FEBRERO DEL 2025 (10 DÍAS SIGUIENTES A LA EJECUTORIA)</t>
  </si>
  <si>
    <t>C.C. No. 15.924.729</t>
  </si>
  <si>
    <t>1.Inexistencia de responsabilidad civil extracontractual atribuible a la parte demandada como consecuencia de la culpa exclusiva de la víctima
2. Tasación indebida e injustificada de los supuestos perjuicios morales pretendidos por los demandantes
3. Improcedencia del reconocimiento daño a la vida de relación, así como su cuantificación indebida e injustificada que pretenden los demandantes. 
4. Improcedencia, falta de medio de prueba e indebida cuantificación del supuesto lucro cesante que pretende el demandante
5. El amparo de RCE contemplado en la póliza no cubre por muerte del conductor- falta de cobertura material
6. Subsidiariamente inexistencia de obligación de indemnizar a cargo de Allianz Seguros S.A. por incumplimiento de las cargas del artículo 1077 del código de comercio
7. La muerte del conductor del vehículo asegurado se encuentra excluida de cobertura de responsabilidad civil extracontractual prevista en la póliza de seguros de automóviles comercial No. 022309537/7846
8. La póliza No. 022309537/7846 contempla un amparo de accidentes personales- riesgo distinto A LA RCE
9. Falta de cobertura material ante la configuración de la causal de la exclusión de la póliza de seguro de automovíles No. 022309537/7846, No .11 del cláusulado general. 
10. Confusión de la eventual obligación del pago indemnizatorio solicitado por los reclamantes
11. Carácter meramente indemnizatorio que revisten los contratos de seguros
12. En cualquier caso, de ninguna forma se podrá exceder el límite del valor asegurado
13. Disponibilidad de la suma asegurada
14. Sujeción a las condiciones particulares y generales del contrato de seguro, en la que se identifica la póliza 022309537/7846, el clausulado y los amparos
15. Prescripción de las acciones derivadas del contrato de seguro
16. Genérica o innominada</t>
  </si>
  <si>
    <t xml:space="preserve">La contingencia se califica REMOTA, teniendo en cuenta que la póliza Autos Clónico No. 022309537/7846, aunque estaba vigente para la fecha de los hechos, no tiene cobertura comoquiera que bajo el amparo de responsabilidad civil extracontractual no se cubre la muerte del conductor del vehículo asegurado ni de familiares del asegurado; además se configuró el hecho de la víctima como causal excluyente de responsabilidad. Asimismo, aunque la póliza contempla un amparo de accidentes personales, en virtud del principio de congruencia no podrá condenarse por ese rubro toda vez que la parte demandante no enfiló dicha pretensión; y en todo caso, la póliza excluye de cobertura de todos sus amparos el siniestro producido por dolo o culpa grave del conductor autorizado.
Lo primero que debe tenerse en cuenta es que la póliza no presta cobertura para las pretensiones invocadas en la demanda. El contrato de seguro cuenta con una vigencia comprendida entre el 27 de noviembre de 2020 y el 26 de noviembre de 2021, y los hechos objeto de la demanda ocurrieron el día 1 de septiembre de 2021, es decir dentro de la vigencia del contrato de seguro. Sin embargo, su cobertura está en discusión por lo que se pasa a explicar: (i) aunque en la demanda se persigue la declaratoria de responsabilidad civil extracontractual y la afectación de dicho amparo (RCE), lo cierto es que aquel no es susceptible de afectarse debido a que el seguro cubre por la muerte o lesiones ocasionados a terceros por parte del conductor o asegurado, pero no por la muerte del conductor, lo cual está demostrado con las pruebas que más adelante se relacionará. (ii) La muerte del conductor se prevé como una exclusión de cobertura del amparo de RCE, también la muerte de parientes por consanguinidad o afinidad hasta el segundo grado inclusive y primero civil del asegurado o conductor autorizado, sobre lo cual, de acuerdo con el informe INIF se han obtenido elementos que evidencian la existencia de vínculo familiar y/o de afinidad entre el asegurado Augusto Fernando Sánchez y el señor Julián Mauricio Sánchez Bernal, esto teniendo en cuenta que la señora Mayra Alejandra Sánchez Bernal (hermana del fallecido), es esposa del asegurado, lo cual se podrá demostrar igualmente en los interrogatorios de parte. (iii) Aunque el seguro contempla un amparo de accidentes personales que podría ser el único eventualmente susceptible de afectarse cuando se trata de la muerte del conductor como consecuencia de un accidente de tránsito, lo cierto es que ese amparo no hace parte de la pretensión del extremo actor, incluso en el hecho 11 y 12 de la demanda reformada se insiste que debe afectarse el amparo de RCE, por esa razón el juez está atado en la sentencia al principio de congruencia conforme al Art. 281 del CGP, y no podrá imponer condena frente a emolumentos que no fueron solicitados por la parte demandante. (iv) Adicionalmente se planteó que el accidente fue generado únicamente por el actuar imprudente de la víctima directa (conductor asegurado), como se pasará a aexplicar, por lo que, de acreditarse tal afirmación, se configuraría la causal de exclusión prevista en el numeral 11 de la Póliza, aplicable para todos los amparos, la cual excluye de cobertura el siniestro producido por dolo o culpa grave del conductor autorizado.
Por otra parte, en cuanto a la responsabilidad que pretende endilgarse a la pasiva es importante manifestar que se encuentra acreditado lo siguiente: (i) el señor Julián Mauricio Sánchez era el conductor del vehículo asegurado de placas EST-106 así lo confesaron en el hecho 6 de la demanda reformada, esto se indicó también en el IPAT que reza “al parecer la persona responsable o conductor quien hace las veces de peatón al bajarse del vehículo al intentar detenerlo es atropellado por este aprisionándolo contra un muro para seguir su trayectoria”, el concepto INIF indicó “el occiso al momento del accidente se encontraba en calidad de conductor del bien asegurado, quien posteriormente fallece a causa de la gravedad de las lesiones recibida”. (ii) El IPAT No. 001295054 señala como hipótesis la No. 125 consistente en estacionar sin seguridad, atribuible al conductor del vehículo asegurado esto es, al señor Julián Mauricio Sánchez. (iii) Igualmente, obra en el expediente el informe FPJ-3 realizado por policía judicial en el cual se constata que el señor Sánchez Bernal fue víctima del accidente. (iv) Se aporta con la demanda el informe pericial de necropsia No. 2021010105001001895 el cual señala como causa de muerte politrauma contundente por accidente de transporte en calidad de peatón atropellado por camión. (v) En la información recogida por policía judicial y la diligenciada en el IPAT se refiere que el vehículo asegurado estaba en una pendiente, al parecer se desengrana y el señor Julián Sánchez fue atropellado al intentar realizar una acción para detener el rodante. (vi) El análisis del INIF confirma que el siniestro ocurrió en las condiciones declaradas a las autoridades y a la compañía aseguradora. (vi) El testimonio del señor Gilberto Luis Valle García, propietario del taxi con el cual impactó el vehículo EST-106, afirmó que el automóvil asegurado se desengranó y que el señor Julián Sánchez intentó detenerlo, siendo arrollado por este. (vii) En la llamada realizada a la aseguradora para reportar el siniestro, el asegurado, señor Augusto Fernando Sánchez, informó que el vehículo se encontraba estacionado cuando se desengranó, y que el señor Julián Sánchez falleció al intentar detenerlo. Todos estos elementos dan cuenta de que quien tenía bajo su custodia y guarda el automotor y debía estacionarlo con las medidas de seguridad para evitar que se deslizara en la pendiente era la misma víctima directa, quien además desplegó una acción imprudente al intentar detener el automotor y en esa maniobra fue cuando se ocasionó el fatal desenlace. Es decir, que se encontraría probada la causal eximente de responsabilidad de la culpa exclusiva de la víctima en la producción del daño. 
Finalmente debe precisarse que, si bien las exclusiones están ubicadas a partir de la primera página del condicionado, el debate sobre su eficacia también está supeditado a acreditar el deber de información, sin que a la fecha contemos con prueba de la entrega del clausulado al asegurado. No obstante, en este caso desde la delimitación positiva del riesgo, la compañía asumió la obligación condicional de indemnizar los perjuicios derivados de la muerte o lesiones de terceros y no del conductor, pero además se rompe el nexo causal por el hecho de la víctima, quien fue la responsable del daño. Incluso es de anotar que como el causante del daño fue el conductor fallecido, esa obligación resarcitoria se transmite a sus herederos, quienes son los demandantes, es decir que aquellos a su vez serían deudores y acreedores, por lo que se genera la figura de la confusión; así las cosas, no es posible afectar el amparo de RCE. 
Todo lo anterior sin perjuicio contingente del proceso.
</t>
  </si>
  <si>
    <t>La liquidación objetiva de las pretensiones asciende al valor de $50.000.000, valor al cual se llegó de la siguiente forma:
1.	Lucro cesante: $120.508.557
Teniendo en cuenta que no se aporta con la demanda prueba de los ingresos de la víctima, se procede a (i) aplicar la presunción de ingresos por 1SMLMV (sentencia SC20950-2017). (ii) Al valor de este concepto se le resta el 25% el cual se presume se utilizaba para gastos propios, utilizando como base de liquidación el valor de $975.000 ($1.300.000 menos 25%), (iii) los beneficiarios de esta indemnización son las hijas del fallecido 1) Isabela Sánchez Gallego, quien a la fecha del accidente tenía 17 años y por lo tanto el periodo indemnizatorio es de 8 años hasta los 25 años y (2) Sara Sánchez Gallego quien a la fecha del accidente tenía 15 años y por lo tanto el periodo indemnizatorio es de 10 años hasta los 25 años. 
Así las cosas, aplicando la formula correspondiente se reconoce por lucro cesante consolidado la suma de $38.841.194 y por lucro cesante futuro el valor de $81.667.363, de la siguiente manera: 
- Isabella Sánchez Gallego: por lucro cesante consolidado desde la fecha del accidente 1 de septiembre de 2021 hasta el 16 de septiembre de 2024, la suma de $19.420.597 y por lucro cesante futuro desde el 17 de septiembre de 2024 hasta el  26 de septiembre de 2030 puesto que al día siguiente cumpliría los 26 años cuando se extingue la obligación, es decir 72, 4 meses, lo que arroja un valor de $29.686.663.
- Sara Sánchez Gallego: por lucro cesante consolidado desde la fecha del accidente 1 de septiembre de 2021 hasta el 16 de septiembre de 2024, la suma de $19.420.597 y por lucro cesante futuro en dos periodos, desde el 17 de septiembre de 2024 hasta el 26 de septiembre de 2030 puesto que al día siguiente su hermana cumpliría los 26 años cuando se extingue la obligación, es decir 72, 4 meses, lo que arroja un valor de $29.686.663 y después, desde el 27 de septiembre de 2024 hasta el 5 de octubre de 2032, es decir un día antes de cumplir los 26 años cuando se extingue la obligación, este último periodo se calcula con el 100% del ingreso, toda vez que la porción de Isabella Sánchez acrece a la menor Sara Sánchez, para una suma de $22.294.037. 
2.	Daño moral: $ 300.000.000
Se reconoce el valor de $60.000.000 a cada uno de los padres del causante, los señores Marco Fidel Sánchez Gutiérrez y María teresa Bernal. Igualmente, se reconoce el valor de $60.000.000 a cada una de las hijas del causante, Isabela y Sara Sánchez Gallego. Lo anterior, teniendo en cuenta que, si bien esta tipología de perjuicio se encuentra deferida al “arbitrium judicis”, la sentencia del 23/05/2018, MP: Aroldo Wilson Quiroz ha reconocido como monto máximo por este perjuicio el valor de $60.000.000 a favor de los hijos, padres y el cónyuge en caso de que la víctima falleciera. Por otra parte, la liquidación del perjuicio se reduce en el caso de familiares con filiación o grado de consanguinidad diferente al señalado en la sentencia referida, por lo cual se reconoce el valor de $30.000.000 a cada uno de los hermanos del causante, señores Cristian Camilo y Mayra Alejandra Sánchez Bernal.
3.	Daño a la vida de relación: $ 190.000.000
Se reconoce el valor de $40.000.000 a cada uno de los padres del causante e hijas y el monto de $15.000.000 a los hermanos del señor Julián Sánchez. Esta tipología de perjuicios recae sobre el arbitrio del juez acorde con las circunstancias particulares, y desde sentencia SC4803-2019 está cada vez más ha sido reconocida a los familiares de la víctima directa. De esta manera, se tendrá en cuenta la suma de $40.000.000 para el hijo y los dos padres de la víctima directa (cada uno), entendiendo que se encuentran sobre el primer grado de consanguinidad con la víctima, lo que supone, por su parentesco, una afectación en el desarrollo de sus actividades diarias 
4.	Análisis frente a la póliza:
Si bien en un inicio la liquidación objetiva realizada frente a las pretensiones de la demanda asciende al valor de $610.508.557, se verifica que por las circunstancias en las que ocurrió el accidente de tránsito el amparo llamado a afectarse es el de accidentes personales, en este sentido, el mencionado amparo cuenta con un límite asegurado de $50.000.000 sin deducible, por lo cual la liquidación objetiva deberá adaptarse a dicho límite.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</si>
</sst>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6"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2" fillId="0" borderId="2" xfId="0" applyFont="1" applyBorder="1" applyAlignment="1">
      <alignment horizontal="justify" vertical="top"/>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3" fillId="2" borderId="15" xfId="0" applyFont="1" applyFill="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166" fontId="0" fillId="5" borderId="2" xfId="1" applyNumberFormat="1" applyFont="1" applyFill="1" applyBorder="1" applyAlignment="1" applyProtection="1">
      <alignment horizontal="justify" vertical="top"/>
      <protection locked="0"/>
    </xf>
    <xf numFmtId="166" fontId="0" fillId="5" borderId="3" xfId="1" applyNumberFormat="1" applyFont="1" applyFill="1" applyBorder="1" applyAlignment="1" applyProtection="1">
      <alignment horizontal="justify" vertical="top"/>
      <protection locked="0"/>
    </xf>
    <xf numFmtId="166" fontId="0" fillId="0" borderId="1" xfId="1" applyNumberFormat="1" applyFont="1" applyBorder="1" applyAlignment="1" applyProtection="1">
      <alignment horizontal="justify" vertical="top"/>
      <protection locked="0"/>
    </xf>
    <xf numFmtId="166" fontId="6" fillId="7" borderId="1" xfId="1" applyNumberFormat="1" applyFont="1" applyFill="1" applyBorder="1" applyAlignment="1" applyProtection="1">
      <alignment horizontal="center" vertical="top"/>
      <protection locked="0"/>
    </xf>
    <xf numFmtId="166" fontId="0" fillId="5" borderId="0" xfId="1" applyNumberFormat="1" applyFont="1" applyFill="1" applyBorder="1" applyAlignment="1" applyProtection="1">
      <alignment horizontal="center" vertical="top"/>
    </xf>
    <xf numFmtId="166" fontId="0" fillId="0" borderId="1" xfId="1" applyNumberFormat="1" applyFont="1" applyBorder="1" applyAlignment="1" applyProtection="1">
      <alignment horizontal="center" vertical="top"/>
      <protection locked="0"/>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7" sqref="B7:C7"/>
    </sheetView>
  </sheetViews>
  <sheetFormatPr baseColWidth="10" defaultColWidth="0" defaultRowHeight="15" x14ac:dyDescent="0.2"/>
  <cols>
    <col min="1" max="1" width="69.1640625" style="8" customWidth="1"/>
    <col min="2" max="2" width="55.1640625" style="8" customWidth="1"/>
    <col min="3" max="3" width="70.6640625" style="8" customWidth="1"/>
    <col min="4" max="16384" width="11.5" style="2" hidden="1"/>
  </cols>
  <sheetData>
    <row r="1" spans="1:3" ht="26" x14ac:dyDescent="0.2">
      <c r="A1" s="49" t="s">
        <v>0</v>
      </c>
      <c r="B1" s="49"/>
      <c r="C1" s="49"/>
    </row>
    <row r="2" spans="1:3" ht="16" x14ac:dyDescent="0.2">
      <c r="A2" s="5" t="s">
        <v>1</v>
      </c>
      <c r="B2" s="56" t="s">
        <v>198</v>
      </c>
      <c r="C2" s="57"/>
    </row>
    <row r="3" spans="1:3" ht="16" x14ac:dyDescent="0.2">
      <c r="A3" s="5" t="s">
        <v>2</v>
      </c>
      <c r="B3" s="52" t="s">
        <v>199</v>
      </c>
      <c r="C3" s="53"/>
    </row>
    <row r="4" spans="1:3" ht="69.75" customHeight="1" x14ac:dyDescent="0.2">
      <c r="A4" s="5" t="s">
        <v>3</v>
      </c>
      <c r="B4" s="58" t="s">
        <v>200</v>
      </c>
      <c r="C4" s="53"/>
    </row>
    <row r="5" spans="1:3" ht="120.75" customHeight="1" x14ac:dyDescent="0.2">
      <c r="A5" s="5" t="s">
        <v>4</v>
      </c>
      <c r="B5" s="58" t="s">
        <v>201</v>
      </c>
      <c r="C5" s="53"/>
    </row>
    <row r="6" spans="1:3" ht="16" x14ac:dyDescent="0.2">
      <c r="A6" s="5" t="s">
        <v>5</v>
      </c>
      <c r="B6" s="50" t="s">
        <v>6</v>
      </c>
      <c r="C6" s="50"/>
    </row>
    <row r="7" spans="1:3" ht="16" x14ac:dyDescent="0.2">
      <c r="A7" s="27" t="s">
        <v>7</v>
      </c>
      <c r="B7" s="52" t="s">
        <v>168</v>
      </c>
      <c r="C7" s="53"/>
    </row>
    <row r="8" spans="1:3" ht="42.75" customHeight="1" x14ac:dyDescent="0.2">
      <c r="A8" s="28" t="s">
        <v>9</v>
      </c>
      <c r="B8" s="50" t="s">
        <v>202</v>
      </c>
      <c r="C8" s="50"/>
    </row>
    <row r="9" spans="1:3" ht="16" x14ac:dyDescent="0.2">
      <c r="A9" s="28" t="s">
        <v>10</v>
      </c>
      <c r="B9" s="50" t="s">
        <v>223</v>
      </c>
      <c r="C9" s="50"/>
    </row>
    <row r="10" spans="1:3" ht="16" x14ac:dyDescent="0.2">
      <c r="A10" s="28" t="s">
        <v>11</v>
      </c>
      <c r="B10" s="51" t="s">
        <v>203</v>
      </c>
      <c r="C10" s="51"/>
    </row>
    <row r="11" spans="1:3" ht="30" customHeight="1" x14ac:dyDescent="0.2">
      <c r="A11" s="29" t="s">
        <v>12</v>
      </c>
      <c r="B11" s="51" t="s">
        <v>204</v>
      </c>
      <c r="C11" s="51"/>
    </row>
    <row r="12" spans="1:3" ht="30" customHeight="1" x14ac:dyDescent="0.2">
      <c r="A12" s="5" t="s">
        <v>13</v>
      </c>
      <c r="B12" s="65" t="s">
        <v>205</v>
      </c>
      <c r="C12" s="51"/>
    </row>
    <row r="13" spans="1:3" ht="16" x14ac:dyDescent="0.2">
      <c r="A13" s="5" t="s">
        <v>14</v>
      </c>
      <c r="B13" s="50" t="s">
        <v>206</v>
      </c>
      <c r="C13" s="50"/>
    </row>
    <row r="14" spans="1:3" ht="16" x14ac:dyDescent="0.2">
      <c r="A14" s="5" t="s">
        <v>15</v>
      </c>
      <c r="B14" s="60" t="s">
        <v>207</v>
      </c>
      <c r="C14" s="50"/>
    </row>
    <row r="15" spans="1:3" ht="16" x14ac:dyDescent="0.2">
      <c r="A15" s="5" t="s">
        <v>16</v>
      </c>
      <c r="B15" s="50" t="s">
        <v>208</v>
      </c>
      <c r="C15" s="50"/>
    </row>
    <row r="16" spans="1:3" ht="16" x14ac:dyDescent="0.2">
      <c r="A16" s="5" t="s">
        <v>17</v>
      </c>
      <c r="B16" s="50" t="s">
        <v>209</v>
      </c>
      <c r="C16" s="50"/>
    </row>
    <row r="17" spans="1:3" ht="15" customHeight="1" x14ac:dyDescent="0.2">
      <c r="A17" s="5" t="s">
        <v>18</v>
      </c>
      <c r="B17" s="51" t="s">
        <v>166</v>
      </c>
      <c r="C17" s="51"/>
    </row>
    <row r="18" spans="1:3" ht="16" x14ac:dyDescent="0.2">
      <c r="A18" s="5" t="s">
        <v>19</v>
      </c>
      <c r="B18" s="51" t="s">
        <v>211</v>
      </c>
      <c r="C18" s="51"/>
    </row>
    <row r="19" spans="1:3" ht="18.75" customHeight="1" x14ac:dyDescent="0.2">
      <c r="A19" s="5" t="s">
        <v>20</v>
      </c>
      <c r="B19" s="54" t="s">
        <v>206</v>
      </c>
      <c r="C19" s="55"/>
    </row>
    <row r="20" spans="1:3" ht="16" x14ac:dyDescent="0.2">
      <c r="A20" s="5" t="s">
        <v>21</v>
      </c>
      <c r="B20" s="50">
        <v>2</v>
      </c>
      <c r="C20" s="50"/>
    </row>
    <row r="21" spans="1:3" ht="17.25" customHeight="1" x14ac:dyDescent="0.2">
      <c r="A21" s="5" t="s">
        <v>22</v>
      </c>
      <c r="B21" s="51" t="s">
        <v>190</v>
      </c>
      <c r="C21" s="51"/>
    </row>
    <row r="22" spans="1:3" ht="16" x14ac:dyDescent="0.2">
      <c r="A22" s="28" t="s">
        <v>23</v>
      </c>
      <c r="B22" s="63" t="s">
        <v>209</v>
      </c>
      <c r="C22" s="63"/>
    </row>
    <row r="23" spans="1:3" ht="16" x14ac:dyDescent="0.2">
      <c r="A23" s="28" t="s">
        <v>24</v>
      </c>
      <c r="B23" s="64" t="s">
        <v>210</v>
      </c>
      <c r="C23" s="63"/>
    </row>
    <row r="24" spans="1:3" ht="39.75" customHeight="1" x14ac:dyDescent="0.2">
      <c r="A24" s="28" t="s">
        <v>25</v>
      </c>
      <c r="B24" s="64" t="s">
        <v>212</v>
      </c>
      <c r="C24" s="63"/>
    </row>
    <row r="25" spans="1:3" x14ac:dyDescent="0.2">
      <c r="A25" s="59" t="s">
        <v>26</v>
      </c>
      <c r="B25" s="63" t="s">
        <v>219</v>
      </c>
      <c r="C25" s="48"/>
    </row>
    <row r="26" spans="1:3" x14ac:dyDescent="0.2">
      <c r="A26" s="59"/>
      <c r="B26" s="48"/>
      <c r="C26" s="48"/>
    </row>
    <row r="27" spans="1:3" ht="258" customHeight="1" x14ac:dyDescent="0.2">
      <c r="A27" s="59"/>
      <c r="B27" s="48"/>
      <c r="C27" s="48"/>
    </row>
    <row r="28" spans="1:3" ht="16" x14ac:dyDescent="0.2">
      <c r="A28" s="28" t="s">
        <v>27</v>
      </c>
      <c r="B28" s="48" t="s">
        <v>213</v>
      </c>
      <c r="C28" s="48"/>
    </row>
    <row r="29" spans="1:3" ht="16" x14ac:dyDescent="0.2">
      <c r="A29" s="28" t="s">
        <v>215</v>
      </c>
      <c r="B29" s="48" t="s">
        <v>214</v>
      </c>
      <c r="C29" s="48"/>
    </row>
    <row r="30" spans="1:3" ht="16" x14ac:dyDescent="0.2">
      <c r="A30" s="28" t="s">
        <v>28</v>
      </c>
      <c r="B30" s="48" t="s">
        <v>216</v>
      </c>
      <c r="C30" s="48"/>
    </row>
    <row r="31" spans="1:3" ht="16" x14ac:dyDescent="0.2">
      <c r="A31" s="28" t="s">
        <v>29</v>
      </c>
      <c r="B31" s="48" t="s">
        <v>217</v>
      </c>
      <c r="C31" s="48"/>
    </row>
    <row r="32" spans="1:3" ht="16" x14ac:dyDescent="0.2">
      <c r="A32" s="28" t="s">
        <v>30</v>
      </c>
      <c r="B32" s="61" t="s">
        <v>218</v>
      </c>
      <c r="C32" s="62"/>
    </row>
    <row r="33" spans="1:3" ht="16" x14ac:dyDescent="0.2">
      <c r="A33" s="5" t="s">
        <v>221</v>
      </c>
      <c r="B33" s="60" t="s">
        <v>220</v>
      </c>
      <c r="C33" s="60"/>
    </row>
    <row r="34" spans="1:3" ht="48" x14ac:dyDescent="0.2">
      <c r="A34" s="5" t="s">
        <v>31</v>
      </c>
      <c r="B34" s="60" t="s">
        <v>222</v>
      </c>
      <c r="C34" s="50"/>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B4" sqref="B4:C4"/>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85" t="s">
        <v>32</v>
      </c>
      <c r="B1" s="85"/>
      <c r="C1" s="85"/>
    </row>
    <row r="2" spans="1:3" ht="15.75" customHeight="1" x14ac:dyDescent="0.2">
      <c r="A2" s="20" t="s">
        <v>33</v>
      </c>
      <c r="B2" s="86" t="s">
        <v>34</v>
      </c>
      <c r="C2" s="87"/>
    </row>
    <row r="3" spans="1:3" s="2" customFormat="1" ht="16" x14ac:dyDescent="0.2">
      <c r="A3" s="5" t="s">
        <v>35</v>
      </c>
      <c r="B3" s="50" t="str">
        <f>'AUTOS  NOTA 322'!B2:C2</f>
        <v>176143112001-2024-00142-00</v>
      </c>
      <c r="C3" s="50"/>
    </row>
    <row r="4" spans="1:3" s="2" customFormat="1" ht="16" x14ac:dyDescent="0.2">
      <c r="A4" s="5" t="s">
        <v>36</v>
      </c>
      <c r="B4" s="50" t="str">
        <f>'AUTOS  NOTA 322'!B3:C3</f>
        <v>JUZGADO 001 CIVIL DEL CIRCUITO DE RIOSUCIO (CALDAS)</v>
      </c>
      <c r="C4" s="50"/>
    </row>
    <row r="5" spans="1:3" s="2" customFormat="1" ht="16" x14ac:dyDescent="0.2">
      <c r="A5" s="5" t="s">
        <v>37</v>
      </c>
      <c r="B5" s="50" t="str">
        <f>'AUTOS  NOTA 322'!B4:C4</f>
        <v>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v>
      </c>
      <c r="C5" s="50"/>
    </row>
    <row r="6" spans="1:3" s="2" customFormat="1" ht="16" x14ac:dyDescent="0.2">
      <c r="A6" s="5" t="s">
        <v>38</v>
      </c>
      <c r="B6" s="50" t="str">
        <f>'AUTOS  NOTA 322'!B5:C5</f>
        <v xml:space="preserve">1. Sara Sánchez Gallego (menor de edad - 06/10/2006) T.I. No. 1.055.358.563 (hija de la víctima directa) representada por su madre Jackeline Andrea Gallego Alarcón, C.C. No. 24.341.271.
2. Isabella Sánchez Gallego, C.C. No. 1.055.359.564 (hija de la víctima directa -27/09/2004)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50"/>
    </row>
    <row r="7" spans="1:3" s="2" customFormat="1" ht="16" x14ac:dyDescent="0.2">
      <c r="A7" s="5" t="s">
        <v>39</v>
      </c>
      <c r="B7" s="50" t="str">
        <f>'AUTOS  NOTA 322'!B6:C6</f>
        <v>DEMANDA DIRECTA</v>
      </c>
      <c r="C7" s="50"/>
    </row>
    <row r="8" spans="1:3" s="2" customFormat="1" ht="16" x14ac:dyDescent="0.2">
      <c r="A8" s="31" t="s">
        <v>40</v>
      </c>
      <c r="B8" s="50" t="str">
        <f>'AUTOS  NOTA 322'!B7:C8</f>
        <v>JULIÁN MAURICIO SÁNCHEZ BERNAL</v>
      </c>
      <c r="C8" s="50"/>
    </row>
    <row r="9" spans="1:3" ht="16" x14ac:dyDescent="0.2">
      <c r="A9" s="20" t="s">
        <v>41</v>
      </c>
      <c r="B9" s="50"/>
      <c r="C9" s="50"/>
    </row>
    <row r="10" spans="1:3" ht="16" x14ac:dyDescent="0.2">
      <c r="A10" s="20" t="s">
        <v>42</v>
      </c>
      <c r="B10" s="50" t="s">
        <v>43</v>
      </c>
      <c r="C10" s="50"/>
    </row>
    <row r="11" spans="1:3" ht="16" x14ac:dyDescent="0.2">
      <c r="A11" s="20" t="s">
        <v>44</v>
      </c>
      <c r="B11" s="68">
        <v>0</v>
      </c>
      <c r="C11" s="69"/>
    </row>
    <row r="12" spans="1:3" ht="16" x14ac:dyDescent="0.2">
      <c r="A12" s="20" t="s">
        <v>45</v>
      </c>
      <c r="B12" s="68">
        <v>0</v>
      </c>
      <c r="C12" s="69"/>
    </row>
    <row r="13" spans="1:3" ht="16" x14ac:dyDescent="0.2">
      <c r="A13" s="20" t="s">
        <v>46</v>
      </c>
      <c r="B13" s="52"/>
      <c r="C13" s="53"/>
    </row>
    <row r="14" spans="1:3" ht="16" x14ac:dyDescent="0.2">
      <c r="A14" s="20" t="s">
        <v>47</v>
      </c>
      <c r="B14" s="51"/>
      <c r="C14" s="50"/>
    </row>
    <row r="15" spans="1:3" ht="16" x14ac:dyDescent="0.2">
      <c r="A15" s="20" t="s">
        <v>48</v>
      </c>
      <c r="B15" s="50"/>
      <c r="C15" s="50"/>
    </row>
    <row r="16" spans="1:3" ht="16" x14ac:dyDescent="0.2">
      <c r="A16" s="20" t="s">
        <v>49</v>
      </c>
      <c r="B16" s="50"/>
      <c r="C16" s="50"/>
    </row>
    <row r="17" spans="1:3" x14ac:dyDescent="0.2">
      <c r="A17" s="72" t="s">
        <v>50</v>
      </c>
      <c r="B17" s="50"/>
      <c r="C17" s="50"/>
    </row>
    <row r="18" spans="1:3" x14ac:dyDescent="0.2">
      <c r="A18" s="73"/>
      <c r="B18" s="10" t="s">
        <v>51</v>
      </c>
      <c r="C18" s="10" t="s">
        <v>52</v>
      </c>
    </row>
    <row r="19" spans="1:3" ht="16" x14ac:dyDescent="0.2">
      <c r="A19" s="73"/>
      <c r="B19" s="6" t="s">
        <v>53</v>
      </c>
      <c r="C19" s="6"/>
    </row>
    <row r="20" spans="1:3" x14ac:dyDescent="0.2">
      <c r="A20" s="73"/>
      <c r="B20" s="6"/>
      <c r="C20" s="6"/>
    </row>
    <row r="21" spans="1:3" x14ac:dyDescent="0.2">
      <c r="A21" s="74"/>
      <c r="B21" s="6"/>
      <c r="C21" s="6"/>
    </row>
    <row r="22" spans="1:3" ht="16" x14ac:dyDescent="0.2">
      <c r="A22" s="20" t="s">
        <v>54</v>
      </c>
      <c r="B22" s="50"/>
      <c r="C22" s="50"/>
    </row>
    <row r="23" spans="1:3" ht="16" x14ac:dyDescent="0.2">
      <c r="A23" s="20" t="s">
        <v>55</v>
      </c>
      <c r="B23" s="75"/>
      <c r="C23" s="76"/>
    </row>
    <row r="24" spans="1:3" ht="16" x14ac:dyDescent="0.2">
      <c r="A24" s="20" t="s">
        <v>56</v>
      </c>
      <c r="B24" s="50"/>
      <c r="C24" s="50"/>
    </row>
    <row r="25" spans="1:3" ht="16" x14ac:dyDescent="0.2">
      <c r="A25" s="20" t="s">
        <v>57</v>
      </c>
      <c r="B25" s="50"/>
      <c r="C25" s="50"/>
    </row>
    <row r="26" spans="1:3" ht="16" x14ac:dyDescent="0.2">
      <c r="A26" s="20" t="s">
        <v>58</v>
      </c>
      <c r="B26" s="50"/>
      <c r="C26" s="50"/>
    </row>
    <row r="27" spans="1:3" ht="16" x14ac:dyDescent="0.2">
      <c r="A27" s="19" t="s">
        <v>59</v>
      </c>
      <c r="B27" s="50"/>
      <c r="C27" s="50"/>
    </row>
    <row r="28" spans="1:3" x14ac:dyDescent="0.2">
      <c r="A28" s="77" t="s">
        <v>60</v>
      </c>
      <c r="B28" s="77"/>
      <c r="C28" s="77"/>
    </row>
    <row r="29" spans="1:3" x14ac:dyDescent="0.2">
      <c r="A29" s="70" t="s">
        <v>61</v>
      </c>
      <c r="B29" s="71"/>
      <c r="C29" s="11"/>
    </row>
    <row r="30" spans="1:3" x14ac:dyDescent="0.2">
      <c r="A30" s="70" t="s">
        <v>62</v>
      </c>
      <c r="B30" s="71"/>
      <c r="C30" s="11"/>
    </row>
    <row r="31" spans="1:3" x14ac:dyDescent="0.2">
      <c r="A31" s="70" t="s">
        <v>63</v>
      </c>
      <c r="B31" s="71"/>
      <c r="C31" s="12"/>
    </row>
    <row r="32" spans="1:3" x14ac:dyDescent="0.2">
      <c r="A32" s="70" t="s">
        <v>64</v>
      </c>
      <c r="B32" s="71"/>
      <c r="C32" s="11"/>
    </row>
    <row r="33" spans="1:3" x14ac:dyDescent="0.2">
      <c r="A33" s="70" t="s">
        <v>65</v>
      </c>
      <c r="B33" s="71"/>
      <c r="C33" s="11"/>
    </row>
    <row r="34" spans="1:3" x14ac:dyDescent="0.2">
      <c r="A34" s="70" t="s">
        <v>66</v>
      </c>
      <c r="B34" s="71"/>
      <c r="C34" s="13"/>
    </row>
    <row r="35" spans="1:3" x14ac:dyDescent="0.2">
      <c r="A35" s="66" t="s">
        <v>67</v>
      </c>
      <c r="B35" s="67"/>
      <c r="C35" s="14"/>
    </row>
    <row r="36" spans="1:3" x14ac:dyDescent="0.2">
      <c r="A36" s="66" t="s">
        <v>68</v>
      </c>
      <c r="B36" s="67"/>
      <c r="C36" s="15"/>
    </row>
    <row r="37" spans="1:3" x14ac:dyDescent="0.2">
      <c r="A37" s="78" t="s">
        <v>69</v>
      </c>
      <c r="B37" s="79"/>
      <c r="C37" s="15"/>
    </row>
    <row r="38" spans="1:3" x14ac:dyDescent="0.2">
      <c r="A38" s="80"/>
      <c r="B38" s="81"/>
      <c r="C38" s="15"/>
    </row>
    <row r="39" spans="1:3" x14ac:dyDescent="0.2">
      <c r="A39" s="82"/>
      <c r="B39" s="83"/>
      <c r="C39" s="15"/>
    </row>
    <row r="40" spans="1:3" x14ac:dyDescent="0.2">
      <c r="A40" s="84" t="s">
        <v>70</v>
      </c>
      <c r="B40" s="84"/>
      <c r="C40" s="84"/>
    </row>
    <row r="41" spans="1:3" ht="16" x14ac:dyDescent="0.2">
      <c r="A41" s="17" t="s">
        <v>71</v>
      </c>
      <c r="B41" s="18"/>
      <c r="C41" s="15"/>
    </row>
    <row r="42" spans="1:3" x14ac:dyDescent="0.2">
      <c r="A42" s="66" t="s">
        <v>72</v>
      </c>
      <c r="B42" s="67"/>
      <c r="C42" s="15"/>
    </row>
    <row r="43" spans="1:3" x14ac:dyDescent="0.2">
      <c r="A43" s="66" t="s">
        <v>73</v>
      </c>
      <c r="B43" s="67"/>
      <c r="C43" s="15"/>
    </row>
    <row r="44" spans="1:3" ht="16" x14ac:dyDescent="0.2">
      <c r="A44" s="17" t="s">
        <v>74</v>
      </c>
      <c r="B44" s="18"/>
      <c r="C44" s="15"/>
    </row>
    <row r="45" spans="1:3" ht="16" x14ac:dyDescent="0.2">
      <c r="A45" s="17" t="s">
        <v>75</v>
      </c>
      <c r="B45" s="18"/>
      <c r="C45" s="15"/>
    </row>
    <row r="46" spans="1:3" x14ac:dyDescent="0.2">
      <c r="A46" s="66" t="s">
        <v>76</v>
      </c>
      <c r="B46" s="67"/>
      <c r="C46" s="15"/>
    </row>
    <row r="47" spans="1:3" ht="16" x14ac:dyDescent="0.2">
      <c r="A47" s="17" t="s">
        <v>77</v>
      </c>
      <c r="B47" s="16"/>
      <c r="C47" s="15"/>
    </row>
    <row r="48" spans="1:3" x14ac:dyDescent="0.2">
      <c r="A48" s="66" t="s">
        <v>78</v>
      </c>
      <c r="B48" s="67"/>
      <c r="C48" s="15"/>
    </row>
    <row r="49" spans="1:3" x14ac:dyDescent="0.2">
      <c r="A49" s="66" t="s">
        <v>79</v>
      </c>
      <c r="B49" s="67"/>
      <c r="C49" s="15"/>
    </row>
    <row r="50" spans="1:3" x14ac:dyDescent="0.2">
      <c r="A50" s="66" t="s">
        <v>69</v>
      </c>
      <c r="B50" s="67"/>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60"/>
  <sheetViews>
    <sheetView tabSelected="1" zoomScale="70" zoomScaleNormal="70" workbookViewId="0">
      <selection activeCell="B40" sqref="B40:C40"/>
    </sheetView>
  </sheetViews>
  <sheetFormatPr baseColWidth="10" defaultColWidth="0" defaultRowHeight="15" x14ac:dyDescent="0.2"/>
  <cols>
    <col min="1" max="1" width="70" customWidth="1"/>
    <col min="2" max="2" width="35.5" customWidth="1"/>
    <col min="3" max="3" width="164" customWidth="1"/>
    <col min="4" max="8" width="11.5" hidden="1" customWidth="1"/>
    <col min="9" max="9" width="12" hidden="1" customWidth="1"/>
    <col min="10" max="16384" width="11.5" hidden="1"/>
  </cols>
  <sheetData>
    <row r="1" spans="1:9" ht="26" x14ac:dyDescent="0.2">
      <c r="A1" s="85" t="s">
        <v>80</v>
      </c>
      <c r="B1" s="85"/>
      <c r="C1" s="85"/>
    </row>
    <row r="2" spans="1:9" ht="15" customHeight="1" x14ac:dyDescent="0.2">
      <c r="A2" s="35" t="s">
        <v>33</v>
      </c>
      <c r="B2" s="91" t="str">
        <f>'AUTOS NOTA 321'!B2:C2</f>
        <v>SINIESTRO  APL</v>
      </c>
      <c r="C2" s="92"/>
    </row>
    <row r="3" spans="1:9" ht="16" x14ac:dyDescent="0.2">
      <c r="A3" s="36" t="s">
        <v>35</v>
      </c>
      <c r="B3" s="107" t="str">
        <f>'AUTOS  NOTA 322'!B2:C2</f>
        <v>176143112001-2024-00142-00</v>
      </c>
      <c r="C3" s="107"/>
    </row>
    <row r="4" spans="1:9" ht="16" x14ac:dyDescent="0.2">
      <c r="A4" s="36" t="s">
        <v>36</v>
      </c>
      <c r="B4" s="107" t="str">
        <f>'AUTOS  NOTA 322'!B3:C3</f>
        <v>JUZGADO 001 CIVIL DEL CIRCUITO DE RIOSUCIO (CALDAS)</v>
      </c>
      <c r="C4" s="107"/>
    </row>
    <row r="5" spans="1:9" ht="16" x14ac:dyDescent="0.2">
      <c r="A5" s="36" t="s">
        <v>37</v>
      </c>
      <c r="B5" s="107" t="str">
        <f>'AUTOS  NOTA 322'!B4:C4</f>
        <v>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v>
      </c>
      <c r="C5" s="107"/>
    </row>
    <row r="6" spans="1:9" ht="15" customHeight="1" x14ac:dyDescent="0.2">
      <c r="A6" s="36" t="s">
        <v>38</v>
      </c>
      <c r="B6" s="107" t="str">
        <f>'AUTOS  NOTA 322'!B5:C5</f>
        <v xml:space="preserve">1. Sara Sánchez Gallego (menor de edad - 06/10/2006) T.I. No. 1.055.358.563 (hija de la víctima directa) representada por su madre Jackeline Andrea Gallego Alarcón, C.C. No. 24.341.271.
2. Isabella Sánchez Gallego, C.C. No. 1.055.359.564 (hija de la víctima directa -27/09/2004)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107"/>
    </row>
    <row r="7" spans="1:9" ht="16" x14ac:dyDescent="0.2">
      <c r="A7" s="36" t="s">
        <v>39</v>
      </c>
      <c r="B7" s="107" t="str">
        <f>'AUTOS  NOTA 322'!B6:C6</f>
        <v>DEMANDA DIRECTA</v>
      </c>
      <c r="C7" s="107"/>
    </row>
    <row r="8" spans="1:9" ht="16" x14ac:dyDescent="0.2">
      <c r="A8" s="38" t="s">
        <v>40</v>
      </c>
      <c r="B8" s="107" t="str">
        <f>'AUTOS  NOTA 322'!B7:C8</f>
        <v>JULIÁN MAURICIO SÁNCHEZ BERNAL</v>
      </c>
      <c r="C8" s="107"/>
    </row>
    <row r="9" spans="1:9" ht="16" x14ac:dyDescent="0.2">
      <c r="A9" s="36" t="s">
        <v>81</v>
      </c>
      <c r="B9" s="119">
        <f>SUM(C11,C12,C14,C15,C17)</f>
        <v>1751750000</v>
      </c>
      <c r="C9" s="120"/>
    </row>
    <row r="10" spans="1:9" x14ac:dyDescent="0.2">
      <c r="A10" s="108" t="s">
        <v>82</v>
      </c>
      <c r="B10" s="96" t="s">
        <v>83</v>
      </c>
      <c r="C10" s="97"/>
    </row>
    <row r="11" spans="1:9" ht="16" x14ac:dyDescent="0.2">
      <c r="A11" s="108"/>
      <c r="B11" s="37" t="s">
        <v>84</v>
      </c>
      <c r="C11" s="124">
        <v>460000000</v>
      </c>
    </row>
    <row r="12" spans="1:9" ht="16" x14ac:dyDescent="0.2">
      <c r="A12" s="108"/>
      <c r="B12" s="37" t="s">
        <v>85</v>
      </c>
      <c r="C12" s="121"/>
    </row>
    <row r="13" spans="1:9" x14ac:dyDescent="0.2">
      <c r="A13" s="108"/>
      <c r="B13" s="96"/>
      <c r="C13" s="97"/>
    </row>
    <row r="14" spans="1:9" ht="16" x14ac:dyDescent="0.2">
      <c r="A14" s="108"/>
      <c r="B14" s="37" t="s">
        <v>86</v>
      </c>
      <c r="C14" s="122">
        <v>580000000</v>
      </c>
    </row>
    <row r="15" spans="1:9" ht="16" x14ac:dyDescent="0.2">
      <c r="A15" s="108"/>
      <c r="B15" s="37" t="s">
        <v>87</v>
      </c>
      <c r="C15" s="122">
        <v>711750000</v>
      </c>
      <c r="E15" t="s">
        <v>88</v>
      </c>
      <c r="F15" s="22">
        <v>0.7</v>
      </c>
    </row>
    <row r="16" spans="1:9" x14ac:dyDescent="0.2">
      <c r="A16" s="108"/>
      <c r="B16" s="96" t="s">
        <v>89</v>
      </c>
      <c r="C16" s="97"/>
      <c r="E16" t="s">
        <v>90</v>
      </c>
      <c r="F16" s="23">
        <v>0.3</v>
      </c>
      <c r="I16" s="25"/>
    </row>
    <row r="17" spans="1:9" x14ac:dyDescent="0.2">
      <c r="A17" s="108"/>
      <c r="B17" s="37"/>
      <c r="C17" s="40"/>
      <c r="F17" s="26"/>
      <c r="I17" s="25"/>
    </row>
    <row r="18" spans="1:9" ht="23.25" customHeight="1" x14ac:dyDescent="0.2">
      <c r="A18" s="39" t="s">
        <v>91</v>
      </c>
      <c r="B18" s="91" t="s">
        <v>155</v>
      </c>
      <c r="C18" s="92"/>
    </row>
    <row r="19" spans="1:9" ht="32" x14ac:dyDescent="0.2">
      <c r="A19" s="36" t="s">
        <v>92</v>
      </c>
      <c r="B19" s="98" t="s">
        <v>225</v>
      </c>
      <c r="C19" s="99"/>
    </row>
    <row r="20" spans="1:9" ht="15" customHeight="1" x14ac:dyDescent="0.2">
      <c r="A20" s="21" t="s">
        <v>93</v>
      </c>
      <c r="B20" s="123">
        <f>((C22+C23+C25+C26+C30+C28+C32+C34+C29+C33)-C37-C38)*C36*C39</f>
        <v>610508557</v>
      </c>
      <c r="C20" s="123"/>
    </row>
    <row r="21" spans="1:9" ht="16" x14ac:dyDescent="0.2">
      <c r="A21" s="7" t="s">
        <v>94</v>
      </c>
      <c r="B21" s="100" t="s">
        <v>83</v>
      </c>
      <c r="C21" s="101"/>
    </row>
    <row r="22" spans="1:9" ht="16" x14ac:dyDescent="0.2">
      <c r="A22" s="103"/>
      <c r="B22" s="37" t="s">
        <v>84</v>
      </c>
      <c r="C22" s="121">
        <v>120508557</v>
      </c>
    </row>
    <row r="23" spans="1:9" ht="16" x14ac:dyDescent="0.2">
      <c r="A23" s="104"/>
      <c r="B23" s="37" t="s">
        <v>85</v>
      </c>
      <c r="C23" s="121">
        <v>0</v>
      </c>
    </row>
    <row r="24" spans="1:9" x14ac:dyDescent="0.2">
      <c r="A24" s="104"/>
      <c r="B24" s="96" t="s">
        <v>95</v>
      </c>
      <c r="C24" s="97"/>
    </row>
    <row r="25" spans="1:9" ht="16" x14ac:dyDescent="0.2">
      <c r="A25" s="104"/>
      <c r="B25" s="37" t="s">
        <v>86</v>
      </c>
      <c r="C25" s="121">
        <v>300000000</v>
      </c>
    </row>
    <row r="26" spans="1:9" ht="29" customHeight="1" x14ac:dyDescent="0.2">
      <c r="A26" s="104"/>
      <c r="B26" s="37" t="s">
        <v>96</v>
      </c>
      <c r="C26" s="121">
        <v>190000000</v>
      </c>
    </row>
    <row r="27" spans="1:9" x14ac:dyDescent="0.2">
      <c r="A27" s="104"/>
      <c r="B27" s="96" t="s">
        <v>97</v>
      </c>
      <c r="C27" s="97"/>
    </row>
    <row r="28" spans="1:9" ht="16" x14ac:dyDescent="0.2">
      <c r="A28" s="104"/>
      <c r="B28" s="37" t="s">
        <v>98</v>
      </c>
      <c r="C28" s="121">
        <v>0</v>
      </c>
    </row>
    <row r="29" spans="1:9" ht="16" x14ac:dyDescent="0.2">
      <c r="A29" s="104"/>
      <c r="B29" s="37" t="s">
        <v>84</v>
      </c>
      <c r="C29" s="121"/>
    </row>
    <row r="30" spans="1:9" ht="16" x14ac:dyDescent="0.2">
      <c r="A30" s="104"/>
      <c r="B30" s="37" t="s">
        <v>85</v>
      </c>
      <c r="C30" s="121">
        <v>0</v>
      </c>
    </row>
    <row r="31" spans="1:9" x14ac:dyDescent="0.2">
      <c r="A31" s="104"/>
      <c r="B31" s="96" t="s">
        <v>99</v>
      </c>
      <c r="C31" s="97"/>
    </row>
    <row r="32" spans="1:9" x14ac:dyDescent="0.2">
      <c r="A32" s="104"/>
      <c r="B32" s="37"/>
      <c r="C32" s="32"/>
    </row>
    <row r="33" spans="1:3" ht="16" x14ac:dyDescent="0.2">
      <c r="A33" s="104"/>
      <c r="B33" s="37" t="s">
        <v>84</v>
      </c>
      <c r="C33" s="121">
        <v>0</v>
      </c>
    </row>
    <row r="34" spans="1:3" ht="16" x14ac:dyDescent="0.2">
      <c r="A34" s="104"/>
      <c r="B34" s="37" t="s">
        <v>85</v>
      </c>
      <c r="C34" s="121">
        <v>0</v>
      </c>
    </row>
    <row r="35" spans="1:3" x14ac:dyDescent="0.2">
      <c r="A35" s="104"/>
      <c r="B35" s="96" t="s">
        <v>100</v>
      </c>
      <c r="C35" s="97"/>
    </row>
    <row r="36" spans="1:3" ht="16" x14ac:dyDescent="0.2">
      <c r="A36" s="104"/>
      <c r="B36" s="37" t="s">
        <v>101</v>
      </c>
      <c r="C36" s="33">
        <v>1</v>
      </c>
    </row>
    <row r="37" spans="1:3" ht="16" x14ac:dyDescent="0.2">
      <c r="A37" s="104"/>
      <c r="B37" s="37" t="s">
        <v>45</v>
      </c>
      <c r="C37" s="124">
        <v>0</v>
      </c>
    </row>
    <row r="38" spans="1:3" ht="16" x14ac:dyDescent="0.2">
      <c r="A38" s="104"/>
      <c r="B38" s="37" t="s">
        <v>102</v>
      </c>
      <c r="C38" s="34"/>
    </row>
    <row r="39" spans="1:3" ht="16" x14ac:dyDescent="0.2">
      <c r="A39" s="104"/>
      <c r="B39" s="37" t="s">
        <v>103</v>
      </c>
      <c r="C39" s="33">
        <v>1</v>
      </c>
    </row>
    <row r="40" spans="1:3" ht="16" x14ac:dyDescent="0.2">
      <c r="A40" s="24" t="s">
        <v>104</v>
      </c>
      <c r="B40" s="123">
        <f>IFERROR(B20*(VLOOKUP(B18,E15:F17,2,0)),16666)</f>
        <v>16666</v>
      </c>
      <c r="C40" s="123"/>
    </row>
    <row r="41" spans="1:3" ht="93" customHeight="1" x14ac:dyDescent="0.2">
      <c r="A41" s="36" t="s">
        <v>105</v>
      </c>
      <c r="B41" s="94" t="s">
        <v>226</v>
      </c>
      <c r="C41" s="95"/>
    </row>
    <row r="42" spans="1:3" ht="211.5" customHeight="1" x14ac:dyDescent="0.2">
      <c r="A42" s="36" t="s">
        <v>106</v>
      </c>
      <c r="B42" s="89" t="s">
        <v>224</v>
      </c>
      <c r="C42" s="90"/>
    </row>
    <row r="43" spans="1:3" ht="26" customHeight="1" x14ac:dyDescent="0.2">
      <c r="A43" s="102" t="s">
        <v>107</v>
      </c>
      <c r="B43" s="102"/>
      <c r="C43" s="102"/>
    </row>
    <row r="44" spans="1:3" x14ac:dyDescent="0.2">
      <c r="A44" s="41" t="s">
        <v>108</v>
      </c>
      <c r="B44" s="88"/>
      <c r="C44" s="88"/>
    </row>
    <row r="45" spans="1:3" ht="78.75" customHeight="1" x14ac:dyDescent="0.2">
      <c r="A45" s="41" t="s">
        <v>109</v>
      </c>
      <c r="B45" s="88"/>
      <c r="C45" s="88"/>
    </row>
    <row r="48" spans="1:3" ht="26" x14ac:dyDescent="0.2">
      <c r="A48" s="105" t="s">
        <v>110</v>
      </c>
      <c r="B48" s="105"/>
      <c r="C48" s="105"/>
    </row>
    <row r="49" spans="1:3" x14ac:dyDescent="0.2">
      <c r="A49" s="106" t="s">
        <v>111</v>
      </c>
      <c r="B49" s="106"/>
      <c r="C49" s="106"/>
    </row>
    <row r="50" spans="1:3" x14ac:dyDescent="0.2">
      <c r="A50" s="43" t="s">
        <v>112</v>
      </c>
      <c r="B50" s="43" t="s">
        <v>113</v>
      </c>
      <c r="C50" s="44" t="s">
        <v>114</v>
      </c>
    </row>
    <row r="51" spans="1:3" x14ac:dyDescent="0.2">
      <c r="A51" s="45" t="s">
        <v>115</v>
      </c>
      <c r="B51" s="46" t="s">
        <v>116</v>
      </c>
      <c r="C51" s="45" t="s">
        <v>117</v>
      </c>
    </row>
    <row r="52" spans="1:3" ht="42" x14ac:dyDescent="0.2">
      <c r="A52" s="45" t="s">
        <v>118</v>
      </c>
      <c r="B52" s="46" t="s">
        <v>116</v>
      </c>
      <c r="C52" s="45" t="s">
        <v>119</v>
      </c>
    </row>
    <row r="53" spans="1:3" ht="28" x14ac:dyDescent="0.2">
      <c r="A53" s="45" t="s">
        <v>120</v>
      </c>
      <c r="B53" s="46" t="s">
        <v>116</v>
      </c>
      <c r="C53" s="45" t="s">
        <v>121</v>
      </c>
    </row>
    <row r="54" spans="1:3" x14ac:dyDescent="0.2">
      <c r="A54" s="45" t="s">
        <v>122</v>
      </c>
      <c r="B54" s="46" t="s">
        <v>116</v>
      </c>
      <c r="C54" s="45" t="s">
        <v>123</v>
      </c>
    </row>
    <row r="55" spans="1:3" x14ac:dyDescent="0.2">
      <c r="A55" s="45" t="s">
        <v>124</v>
      </c>
      <c r="B55" s="46" t="s">
        <v>116</v>
      </c>
      <c r="C55" s="47"/>
    </row>
    <row r="56" spans="1:3" x14ac:dyDescent="0.2">
      <c r="A56" s="45" t="s">
        <v>125</v>
      </c>
      <c r="B56" s="46" t="s">
        <v>116</v>
      </c>
      <c r="C56" s="45" t="s">
        <v>126</v>
      </c>
    </row>
    <row r="57" spans="1:3" ht="28" x14ac:dyDescent="0.2">
      <c r="A57" s="45" t="s">
        <v>127</v>
      </c>
      <c r="B57" s="46" t="s">
        <v>116</v>
      </c>
      <c r="C57" s="45" t="s">
        <v>128</v>
      </c>
    </row>
    <row r="58" spans="1:3" x14ac:dyDescent="0.2">
      <c r="A58" s="45" t="s">
        <v>129</v>
      </c>
      <c r="B58" s="46" t="s">
        <v>116</v>
      </c>
      <c r="C58" s="47" t="s">
        <v>130</v>
      </c>
    </row>
    <row r="59" spans="1:3" ht="28" x14ac:dyDescent="0.2">
      <c r="A59" s="45" t="s">
        <v>131</v>
      </c>
      <c r="B59" s="46" t="s">
        <v>116</v>
      </c>
      <c r="C59" s="47" t="s">
        <v>132</v>
      </c>
    </row>
    <row r="60" spans="1:3" ht="28" x14ac:dyDescent="0.2">
      <c r="A60" s="45" t="s">
        <v>133</v>
      </c>
      <c r="B60" s="46" t="s">
        <v>116</v>
      </c>
      <c r="C60" s="47" t="s">
        <v>134</v>
      </c>
    </row>
  </sheetData>
  <sheetProtection selectLockedCells="1"/>
  <mergeCells count="30">
    <mergeCell ref="A48:C48"/>
    <mergeCell ref="A49:C49"/>
    <mergeCell ref="B9:C9"/>
    <mergeCell ref="A1:C1"/>
    <mergeCell ref="B2:C2"/>
    <mergeCell ref="B16:C16"/>
    <mergeCell ref="B3:C3"/>
    <mergeCell ref="B4:C4"/>
    <mergeCell ref="B5:C5"/>
    <mergeCell ref="B6:C6"/>
    <mergeCell ref="B7:C7"/>
    <mergeCell ref="B8:C8"/>
    <mergeCell ref="B10:C10"/>
    <mergeCell ref="B13:C13"/>
    <mergeCell ref="A10:A17"/>
    <mergeCell ref="B44:C44"/>
    <mergeCell ref="B45:C45"/>
    <mergeCell ref="B42:C42"/>
    <mergeCell ref="B18:C18"/>
    <mergeCell ref="B20:C20"/>
    <mergeCell ref="B41:C41"/>
    <mergeCell ref="B31:C31"/>
    <mergeCell ref="B35:C35"/>
    <mergeCell ref="B40:C40"/>
    <mergeCell ref="B27:C27"/>
    <mergeCell ref="B19:C19"/>
    <mergeCell ref="B21:C21"/>
    <mergeCell ref="B24:C24"/>
    <mergeCell ref="A43:C43"/>
    <mergeCell ref="A22:A39"/>
  </mergeCells>
  <pageMargins left="0.7" right="0.7" top="0.75" bottom="0.75" header="0.3" footer="0.3"/>
  <pageSetup orientation="portrait" r:id="rId1"/>
  <headerFooter>
    <oddHeader>&amp;C&amp;"Calibri"&amp;10&amp;K000000 Internal&amp;1#_x000D_</oddHeader>
  </headerFooter>
  <ignoredErrors>
    <ignoredError sqref="B9"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 B44:C44</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85" t="s">
        <v>135</v>
      </c>
      <c r="B1" s="85"/>
      <c r="C1" s="85"/>
    </row>
    <row r="2" spans="1:3" ht="16" x14ac:dyDescent="0.2">
      <c r="A2" s="20" t="s">
        <v>33</v>
      </c>
      <c r="B2" s="75" t="str">
        <f>'AUTOS NOTA 324-478'!B2:C2</f>
        <v>SINIESTRO  APL</v>
      </c>
      <c r="C2" s="76"/>
    </row>
    <row r="3" spans="1:3" ht="16" x14ac:dyDescent="0.2">
      <c r="A3" s="5" t="s">
        <v>35</v>
      </c>
      <c r="B3" s="50" t="str">
        <f>'AUTOS  NOTA 322'!B2:C2</f>
        <v>176143112001-2024-00142-00</v>
      </c>
      <c r="C3" s="50"/>
    </row>
    <row r="4" spans="1:3" ht="16" x14ac:dyDescent="0.2">
      <c r="A4" s="5" t="s">
        <v>36</v>
      </c>
      <c r="B4" s="50" t="str">
        <f>'AUTOS  NOTA 322'!B3:C3</f>
        <v>JUZGADO 001 CIVIL DEL CIRCUITO DE RIOSUCIO (CALDAS)</v>
      </c>
      <c r="C4" s="50"/>
    </row>
    <row r="5" spans="1:3" ht="16" x14ac:dyDescent="0.2">
      <c r="A5" s="5" t="s">
        <v>37</v>
      </c>
      <c r="B5" s="50" t="str">
        <f>'AUTOS  NOTA 322'!B4:C4</f>
        <v>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v>
      </c>
      <c r="C5" s="50"/>
    </row>
    <row r="6" spans="1:3" ht="15" customHeight="1" x14ac:dyDescent="0.2">
      <c r="A6" s="5" t="s">
        <v>38</v>
      </c>
      <c r="B6" s="50" t="str">
        <f>'AUTOS  NOTA 322'!B5:C5</f>
        <v xml:space="preserve">1. Sara Sánchez Gallego (menor de edad - 06/10/2006) T.I. No. 1.055.358.563 (hija de la víctima directa) representada por su madre Jackeline Andrea Gallego Alarcón, C.C. No. 24.341.271.
2. Isabella Sánchez Gallego, C.C. No. 1.055.359.564 (hija de la víctima directa -27/09/2004)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50"/>
    </row>
    <row r="7" spans="1:3" ht="15" customHeight="1" x14ac:dyDescent="0.2">
      <c r="A7" s="5" t="s">
        <v>39</v>
      </c>
      <c r="B7" s="50" t="str">
        <f>'AUTOS  NOTA 322'!B6:C6</f>
        <v>DEMANDA DIRECTA</v>
      </c>
      <c r="C7" s="50"/>
    </row>
    <row r="8" spans="1:3" ht="15" customHeight="1" x14ac:dyDescent="0.2">
      <c r="A8" s="31" t="s">
        <v>40</v>
      </c>
      <c r="B8" s="50" t="str">
        <f>'AUTOS  NOTA 322'!B7:C8</f>
        <v>JULIÁN MAURICIO SÁNCHEZ BERNAL</v>
      </c>
      <c r="C8" s="50"/>
    </row>
    <row r="9" spans="1:3" ht="19" customHeight="1" x14ac:dyDescent="0.2">
      <c r="A9" s="5" t="s">
        <v>136</v>
      </c>
      <c r="B9" s="50" t="s">
        <v>88</v>
      </c>
      <c r="C9" s="50"/>
    </row>
    <row r="10" spans="1:3" ht="16" x14ac:dyDescent="0.2">
      <c r="A10" s="7" t="s">
        <v>94</v>
      </c>
      <c r="B10" s="111">
        <f>'AUTOS NOTA 324-478'!B20:C20</f>
        <v>610508557</v>
      </c>
      <c r="C10" s="111"/>
    </row>
    <row r="11" spans="1:3" ht="16" x14ac:dyDescent="0.2">
      <c r="A11" s="7" t="s">
        <v>137</v>
      </c>
      <c r="B11" s="112">
        <f>'AUTOS NOTA 324-478'!B40:C40</f>
        <v>16666</v>
      </c>
      <c r="C11" s="50"/>
    </row>
    <row r="12" spans="1:3" ht="32" x14ac:dyDescent="0.2">
      <c r="A12" s="7" t="s">
        <v>138</v>
      </c>
      <c r="B12" s="109"/>
      <c r="C12" s="110"/>
    </row>
    <row r="13" spans="1:3" ht="48" x14ac:dyDescent="0.2">
      <c r="A13" s="5" t="s">
        <v>139</v>
      </c>
      <c r="B13" s="50"/>
      <c r="C13" s="50"/>
    </row>
    <row r="14" spans="1:3" ht="48" x14ac:dyDescent="0.2">
      <c r="A14" s="5" t="s">
        <v>140</v>
      </c>
      <c r="B14" s="50"/>
      <c r="C14" s="50"/>
    </row>
    <row r="15" spans="1:3" ht="16" x14ac:dyDescent="0.2">
      <c r="A15" s="5" t="s">
        <v>141</v>
      </c>
      <c r="B15" s="6"/>
      <c r="C15" s="6"/>
    </row>
    <row r="16" spans="1:3" ht="16" x14ac:dyDescent="0.2">
      <c r="A16" s="7" t="s">
        <v>142</v>
      </c>
      <c r="B16" s="50"/>
      <c r="C16" s="50"/>
    </row>
    <row r="17" spans="1:3" ht="16" x14ac:dyDescent="0.2">
      <c r="A17" s="6" t="s">
        <v>143</v>
      </c>
      <c r="B17" s="110"/>
      <c r="C17" s="11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H25"/>
  <sheetViews>
    <sheetView workbookViewId="0">
      <selection activeCell="B9" sqref="B9:C9"/>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85" t="s">
        <v>144</v>
      </c>
      <c r="B1" s="85"/>
      <c r="C1" s="85"/>
    </row>
    <row r="2" spans="1:3" ht="16" x14ac:dyDescent="0.2">
      <c r="A2" s="42" t="s">
        <v>33</v>
      </c>
      <c r="B2" s="75" t="str">
        <f>'AUTOS NOTA 321'!B2:C2</f>
        <v>SINIESTRO  APL</v>
      </c>
      <c r="C2" s="76"/>
    </row>
    <row r="3" spans="1:3" ht="16" x14ac:dyDescent="0.2">
      <c r="A3" s="5" t="s">
        <v>35</v>
      </c>
      <c r="B3" s="50" t="str">
        <f>'AUTOS  NOTA 322'!B2:C2</f>
        <v>176143112001-2024-00142-00</v>
      </c>
      <c r="C3" s="50"/>
    </row>
    <row r="4" spans="1:3" ht="16" x14ac:dyDescent="0.2">
      <c r="A4" s="5" t="s">
        <v>36</v>
      </c>
      <c r="B4" s="50" t="str">
        <f>'AUTOS  NOTA 322'!B3:C3</f>
        <v>JUZGADO 001 CIVIL DEL CIRCUITO DE RIOSUCIO (CALDAS)</v>
      </c>
      <c r="C4" s="50"/>
    </row>
    <row r="5" spans="1:3" ht="16" x14ac:dyDescent="0.2">
      <c r="A5" s="5" t="s">
        <v>37</v>
      </c>
      <c r="B5" s="50" t="str">
        <f>'AUTOS  NOTA 322'!B4:C4</f>
        <v>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v>
      </c>
      <c r="C5" s="50"/>
    </row>
    <row r="6" spans="1:3" ht="16" x14ac:dyDescent="0.2">
      <c r="A6" s="5" t="s">
        <v>38</v>
      </c>
      <c r="B6" s="50" t="str">
        <f>'AUTOS  NOTA 322'!B5:C5</f>
        <v xml:space="preserve">1. Sara Sánchez Gallego (menor de edad - 06/10/2006) T.I. No. 1.055.358.563 (hija de la víctima directa) representada por su madre Jackeline Andrea Gallego Alarcón, C.C. No. 24.341.271.
2. Isabella Sánchez Gallego, C.C. No. 1.055.359.564 (hija de la víctima directa -27/09/2004)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50"/>
    </row>
    <row r="7" spans="1:3" ht="16" x14ac:dyDescent="0.2">
      <c r="A7" s="5" t="s">
        <v>39</v>
      </c>
      <c r="B7" s="50" t="str">
        <f>'AUTOS  NOTA 322'!B6:C6</f>
        <v>DEMANDA DIRECTA</v>
      </c>
      <c r="C7" s="50"/>
    </row>
    <row r="8" spans="1:3" ht="16" x14ac:dyDescent="0.2">
      <c r="A8" s="5" t="s">
        <v>136</v>
      </c>
      <c r="B8" s="50" t="str">
        <f>'AUTOS NOTA 325'!B9:C9</f>
        <v>PROBABLE</v>
      </c>
      <c r="C8" s="50"/>
    </row>
    <row r="9" spans="1:3" ht="16" x14ac:dyDescent="0.2">
      <c r="A9" s="7" t="s">
        <v>94</v>
      </c>
      <c r="B9" s="111">
        <f>'AUTOS NOTA 324-478'!B20:C20</f>
        <v>610508557</v>
      </c>
      <c r="C9" s="111"/>
    </row>
    <row r="10" spans="1:3" ht="16" x14ac:dyDescent="0.2">
      <c r="A10" s="5" t="s">
        <v>145</v>
      </c>
      <c r="B10" s="114">
        <v>0</v>
      </c>
      <c r="C10" s="114"/>
    </row>
    <row r="11" spans="1:3" ht="16" x14ac:dyDescent="0.2">
      <c r="A11" s="5" t="s">
        <v>146</v>
      </c>
      <c r="B11" s="50"/>
      <c r="C11" s="50"/>
    </row>
    <row r="12" spans="1:3" ht="16" x14ac:dyDescent="0.2">
      <c r="A12" s="5" t="s">
        <v>147</v>
      </c>
      <c r="B12" s="50"/>
      <c r="C12" s="50"/>
    </row>
    <row r="13" spans="1:3" ht="16" x14ac:dyDescent="0.2">
      <c r="A13" s="5" t="s">
        <v>148</v>
      </c>
      <c r="B13" s="113"/>
      <c r="C13" s="113"/>
    </row>
    <row r="14" spans="1:3" ht="16" x14ac:dyDescent="0.2">
      <c r="A14" s="5" t="s">
        <v>149</v>
      </c>
      <c r="B14" s="50"/>
      <c r="C14" s="50"/>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F34"/>
  <sheetViews>
    <sheetView zoomScaleNormal="100" workbookViewId="0">
      <selection activeCell="A15" sqref="A15"/>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85" t="s">
        <v>150</v>
      </c>
      <c r="B1" s="85"/>
      <c r="C1" s="85"/>
    </row>
    <row r="2" spans="1:6" ht="16" x14ac:dyDescent="0.2">
      <c r="A2" s="20" t="s">
        <v>33</v>
      </c>
      <c r="B2" s="75" t="str">
        <f>'AUTOS NOTA 321'!B2:C2</f>
        <v>SINIESTRO  APL</v>
      </c>
      <c r="C2" s="76"/>
    </row>
    <row r="3" spans="1:6" ht="16" x14ac:dyDescent="0.2">
      <c r="A3" s="5" t="s">
        <v>35</v>
      </c>
      <c r="B3" s="50" t="str">
        <f>'AUTOS  NOTA 322'!B2:C2</f>
        <v>176143112001-2024-00142-00</v>
      </c>
      <c r="C3" s="50"/>
    </row>
    <row r="4" spans="1:6" ht="16" x14ac:dyDescent="0.2">
      <c r="A4" s="5" t="s">
        <v>36</v>
      </c>
      <c r="B4" s="50" t="str">
        <f>'AUTOS  NOTA 322'!B3:C3</f>
        <v>JUZGADO 001 CIVIL DEL CIRCUITO DE RIOSUCIO (CALDAS)</v>
      </c>
      <c r="C4" s="50"/>
    </row>
    <row r="5" spans="1:6" ht="16" x14ac:dyDescent="0.2">
      <c r="A5" s="5" t="s">
        <v>37</v>
      </c>
      <c r="B5" s="50" t="str">
        <f>'AUTOS  NOTA 322'!B4:C4</f>
        <v>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v>
      </c>
      <c r="C5" s="50"/>
    </row>
    <row r="6" spans="1:6" ht="16" x14ac:dyDescent="0.2">
      <c r="A6" s="5" t="s">
        <v>38</v>
      </c>
      <c r="B6" s="50" t="str">
        <f>'AUTOS  NOTA 322'!B5:C5</f>
        <v xml:space="preserve">1. Sara Sánchez Gallego (menor de edad - 06/10/2006) T.I. No. 1.055.358.563 (hija de la víctima directa) representada por su madre Jackeline Andrea Gallego Alarcón, C.C. No. 24.341.271.
2. Isabella Sánchez Gallego, C.C. No. 1.055.359.564 (hija de la víctima directa -27/09/2004)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50"/>
    </row>
    <row r="7" spans="1:6" ht="16" x14ac:dyDescent="0.2">
      <c r="A7" s="5" t="s">
        <v>39</v>
      </c>
      <c r="B7" s="50" t="str">
        <f>'AUTOS  NOTA 322'!B6:C6</f>
        <v>DEMANDA DIRECTA</v>
      </c>
      <c r="C7" s="50"/>
    </row>
    <row r="8" spans="1:6" ht="16" x14ac:dyDescent="0.2">
      <c r="A8" s="5" t="s">
        <v>151</v>
      </c>
      <c r="B8" s="50" t="str">
        <f>'AUTOS NOTA 325'!B9:C9</f>
        <v>PROBABLE</v>
      </c>
      <c r="C8" s="50"/>
    </row>
    <row r="9" spans="1:6" ht="16" x14ac:dyDescent="0.2">
      <c r="A9" s="5" t="s">
        <v>152</v>
      </c>
      <c r="B9" s="50"/>
      <c r="C9" s="50"/>
    </row>
    <row r="10" spans="1:6" ht="111" customHeight="1" x14ac:dyDescent="0.2">
      <c r="A10" s="5" t="s">
        <v>153</v>
      </c>
      <c r="B10" s="50"/>
      <c r="C10" s="50"/>
    </row>
    <row r="11" spans="1:6" ht="21" customHeight="1" x14ac:dyDescent="0.2">
      <c r="A11" s="115"/>
      <c r="B11" s="115"/>
      <c r="C11" s="115"/>
      <c r="E11" t="s">
        <v>88</v>
      </c>
      <c r="F11" s="22">
        <v>0.7</v>
      </c>
    </row>
    <row r="12" spans="1:6" hidden="1" x14ac:dyDescent="0.2">
      <c r="A12" s="116"/>
      <c r="B12" s="116"/>
      <c r="C12" s="116"/>
      <c r="E12" t="s">
        <v>90</v>
      </c>
      <c r="F12" s="23">
        <v>0.3</v>
      </c>
    </row>
    <row r="13" spans="1:6" ht="19" x14ac:dyDescent="0.2">
      <c r="A13" s="117" t="s">
        <v>154</v>
      </c>
      <c r="B13" s="117"/>
      <c r="C13" s="117"/>
    </row>
    <row r="14" spans="1:6" ht="16" x14ac:dyDescent="0.2">
      <c r="A14" s="39" t="s">
        <v>91</v>
      </c>
      <c r="B14" s="91" t="s">
        <v>155</v>
      </c>
      <c r="C14" s="92"/>
    </row>
    <row r="15" spans="1:6" ht="32" x14ac:dyDescent="0.2">
      <c r="A15" s="21" t="s">
        <v>93</v>
      </c>
      <c r="B15" s="118">
        <f>((C17+C18+C20+C21+C25+C23+C27+C29+C24+C28)-C32)*C31*C33</f>
        <v>1000000000</v>
      </c>
      <c r="C15" s="118"/>
    </row>
    <row r="16" spans="1:6" ht="16" x14ac:dyDescent="0.2">
      <c r="A16" s="7" t="s">
        <v>94</v>
      </c>
      <c r="B16" s="100" t="s">
        <v>83</v>
      </c>
      <c r="C16" s="101"/>
    </row>
    <row r="17" spans="1:3" ht="16" x14ac:dyDescent="0.2">
      <c r="A17" s="103"/>
      <c r="B17" s="37" t="s">
        <v>84</v>
      </c>
      <c r="C17" s="32">
        <v>1000000000</v>
      </c>
    </row>
    <row r="18" spans="1:3" ht="16" x14ac:dyDescent="0.2">
      <c r="A18" s="104"/>
      <c r="B18" s="37" t="s">
        <v>85</v>
      </c>
      <c r="C18" s="32">
        <v>0</v>
      </c>
    </row>
    <row r="19" spans="1:3" x14ac:dyDescent="0.2">
      <c r="A19" s="104"/>
      <c r="B19" s="96" t="s">
        <v>95</v>
      </c>
      <c r="C19" s="97"/>
    </row>
    <row r="20" spans="1:3" ht="16" x14ac:dyDescent="0.2">
      <c r="A20" s="104"/>
      <c r="B20" s="37" t="s">
        <v>86</v>
      </c>
      <c r="C20" s="32">
        <v>0</v>
      </c>
    </row>
    <row r="21" spans="1:3" ht="32" x14ac:dyDescent="0.2">
      <c r="A21" s="104"/>
      <c r="B21" s="37" t="s">
        <v>96</v>
      </c>
      <c r="C21" s="32">
        <v>0</v>
      </c>
    </row>
    <row r="22" spans="1:3" x14ac:dyDescent="0.2">
      <c r="A22" s="104"/>
      <c r="B22" s="96" t="s">
        <v>97</v>
      </c>
      <c r="C22" s="97"/>
    </row>
    <row r="23" spans="1:3" ht="16" x14ac:dyDescent="0.2">
      <c r="A23" s="104"/>
      <c r="B23" s="37" t="s">
        <v>98</v>
      </c>
      <c r="C23" s="32">
        <v>0</v>
      </c>
    </row>
    <row r="24" spans="1:3" ht="16" x14ac:dyDescent="0.2">
      <c r="A24" s="104"/>
      <c r="B24" s="37" t="s">
        <v>84</v>
      </c>
      <c r="C24" s="32">
        <v>0</v>
      </c>
    </row>
    <row r="25" spans="1:3" ht="16" x14ac:dyDescent="0.2">
      <c r="A25" s="104"/>
      <c r="B25" s="37" t="s">
        <v>85</v>
      </c>
      <c r="C25" s="32">
        <v>0</v>
      </c>
    </row>
    <row r="26" spans="1:3" x14ac:dyDescent="0.2">
      <c r="A26" s="104"/>
      <c r="B26" s="96" t="s">
        <v>99</v>
      </c>
      <c r="C26" s="97"/>
    </row>
    <row r="27" spans="1:3" x14ac:dyDescent="0.2">
      <c r="A27" s="104"/>
      <c r="B27" s="37"/>
      <c r="C27" s="32"/>
    </row>
    <row r="28" spans="1:3" ht="16" x14ac:dyDescent="0.2">
      <c r="A28" s="104"/>
      <c r="B28" s="37" t="s">
        <v>84</v>
      </c>
      <c r="C28" s="32">
        <v>0</v>
      </c>
    </row>
    <row r="29" spans="1:3" ht="16" x14ac:dyDescent="0.2">
      <c r="A29" s="104"/>
      <c r="B29" s="37" t="s">
        <v>85</v>
      </c>
      <c r="C29" s="32">
        <v>0</v>
      </c>
    </row>
    <row r="30" spans="1:3" x14ac:dyDescent="0.2">
      <c r="A30" s="104"/>
      <c r="B30" s="96" t="s">
        <v>100</v>
      </c>
      <c r="C30" s="97"/>
    </row>
    <row r="31" spans="1:3" ht="16" x14ac:dyDescent="0.2">
      <c r="A31" s="104"/>
      <c r="B31" s="37" t="s">
        <v>101</v>
      </c>
      <c r="C31" s="33">
        <v>1</v>
      </c>
    </row>
    <row r="32" spans="1:3" ht="16" x14ac:dyDescent="0.2">
      <c r="A32" s="104"/>
      <c r="B32" s="37" t="s">
        <v>45</v>
      </c>
      <c r="C32" s="34">
        <v>0</v>
      </c>
    </row>
    <row r="33" spans="1:3" ht="16" x14ac:dyDescent="0.2">
      <c r="A33" s="104"/>
      <c r="B33" s="37" t="s">
        <v>103</v>
      </c>
      <c r="C33" s="33">
        <v>1</v>
      </c>
    </row>
    <row r="34" spans="1:3" ht="16" x14ac:dyDescent="0.2">
      <c r="A34" s="24" t="s">
        <v>104</v>
      </c>
      <c r="B34" s="93">
        <f>IFERROR(B15*(VLOOKUP(B14,E11:F13,2,0)),16666)</f>
        <v>16666</v>
      </c>
      <c r="C34" s="93"/>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Hoja2!$L$9:$L$13</xm:f>
          </x14:formula1>
          <xm:sqref>B27</xm:sqref>
        </x14:dataValidation>
        <x14:dataValidation type="list" allowBlank="1" showInputMessage="1" showErrorMessage="1" xr:uid="{00000000-0002-0000-0600-000001000000}">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46</v>
      </c>
      <c r="B1" t="s">
        <v>156</v>
      </c>
      <c r="C1" s="9" t="s">
        <v>50</v>
      </c>
      <c r="D1" s="9" t="s">
        <v>157</v>
      </c>
      <c r="E1" s="3" t="s">
        <v>56</v>
      </c>
      <c r="F1" s="2" t="s">
        <v>88</v>
      </c>
      <c r="G1" s="4">
        <v>0</v>
      </c>
      <c r="H1" t="s">
        <v>158</v>
      </c>
      <c r="I1" t="s">
        <v>159</v>
      </c>
      <c r="K1" t="s">
        <v>160</v>
      </c>
      <c r="L1" s="30" t="s">
        <v>8</v>
      </c>
      <c r="M1" t="s">
        <v>161</v>
      </c>
      <c r="N1" t="s">
        <v>88</v>
      </c>
      <c r="O1" t="s">
        <v>162</v>
      </c>
    </row>
    <row r="2" spans="1:15" x14ac:dyDescent="0.2">
      <c r="A2" t="s">
        <v>161</v>
      </c>
      <c r="B2" t="s">
        <v>116</v>
      </c>
      <c r="C2" t="s">
        <v>163</v>
      </c>
      <c r="D2" s="2" t="s">
        <v>164</v>
      </c>
      <c r="E2" s="1" t="s">
        <v>165</v>
      </c>
      <c r="F2" s="2" t="s">
        <v>155</v>
      </c>
      <c r="G2" s="4">
        <v>0.7</v>
      </c>
      <c r="H2" t="s">
        <v>166</v>
      </c>
      <c r="I2" t="s">
        <v>167</v>
      </c>
      <c r="K2" t="s">
        <v>6</v>
      </c>
      <c r="L2" s="30" t="s">
        <v>168</v>
      </c>
      <c r="M2" t="s">
        <v>169</v>
      </c>
      <c r="N2" t="s">
        <v>90</v>
      </c>
      <c r="O2" t="s">
        <v>116</v>
      </c>
    </row>
    <row r="3" spans="1:15" x14ac:dyDescent="0.2">
      <c r="A3" t="s">
        <v>169</v>
      </c>
      <c r="C3" t="s">
        <v>170</v>
      </c>
      <c r="D3" s="2" t="s">
        <v>171</v>
      </c>
      <c r="E3" s="1" t="s">
        <v>172</v>
      </c>
      <c r="F3" s="2" t="s">
        <v>90</v>
      </c>
      <c r="G3" s="4">
        <v>0.3</v>
      </c>
      <c r="H3" t="s">
        <v>173</v>
      </c>
      <c r="I3" t="s">
        <v>174</v>
      </c>
      <c r="L3" s="30" t="s">
        <v>43</v>
      </c>
      <c r="M3" t="s">
        <v>175</v>
      </c>
      <c r="N3" t="s">
        <v>155</v>
      </c>
    </row>
    <row r="4" spans="1:15" x14ac:dyDescent="0.2">
      <c r="A4" t="s">
        <v>175</v>
      </c>
      <c r="C4" t="s">
        <v>176</v>
      </c>
      <c r="E4" s="1" t="s">
        <v>177</v>
      </c>
      <c r="H4" t="s">
        <v>178</v>
      </c>
      <c r="I4" t="s">
        <v>179</v>
      </c>
      <c r="L4" t="s">
        <v>180</v>
      </c>
    </row>
    <row r="5" spans="1:15" x14ac:dyDescent="0.2">
      <c r="A5" t="s">
        <v>181</v>
      </c>
      <c r="E5" s="1" t="s">
        <v>182</v>
      </c>
      <c r="H5" t="s">
        <v>183</v>
      </c>
      <c r="I5" t="s">
        <v>184</v>
      </c>
      <c r="L5" s="30" t="s">
        <v>185</v>
      </c>
    </row>
    <row r="6" spans="1:15" x14ac:dyDescent="0.2">
      <c r="E6" s="1" t="s">
        <v>186</v>
      </c>
      <c r="I6" t="s">
        <v>187</v>
      </c>
      <c r="L6" s="30" t="s">
        <v>188</v>
      </c>
    </row>
    <row r="7" spans="1:15" x14ac:dyDescent="0.2">
      <c r="E7" s="1" t="s">
        <v>189</v>
      </c>
      <c r="I7" t="s">
        <v>190</v>
      </c>
      <c r="L7" s="30" t="s">
        <v>191</v>
      </c>
    </row>
    <row r="8" spans="1:15" x14ac:dyDescent="0.2">
      <c r="E8" s="1" t="s">
        <v>192</v>
      </c>
      <c r="L8" s="30" t="s">
        <v>97</v>
      </c>
    </row>
    <row r="9" spans="1:15" x14ac:dyDescent="0.2">
      <c r="L9" s="30" t="s">
        <v>193</v>
      </c>
    </row>
    <row r="10" spans="1:15" x14ac:dyDescent="0.2">
      <c r="L10" s="30" t="s">
        <v>194</v>
      </c>
    </row>
    <row r="11" spans="1:15" x14ac:dyDescent="0.2">
      <c r="L11" s="30" t="s">
        <v>195</v>
      </c>
    </row>
    <row r="12" spans="1:15" x14ac:dyDescent="0.2">
      <c r="L12" s="30" t="s">
        <v>196</v>
      </c>
    </row>
    <row r="13" spans="1:15" x14ac:dyDescent="0.2">
      <c r="L13" s="30" t="s">
        <v>197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C42B2C-73B7-41BE-BDF3-25E40F95C720}">
  <ds:schemaRefs>
    <ds:schemaRef ds:uri="http://schemas.microsoft.com/sharepoint/v3/contenttype/forms"/>
  </ds:schemaRefs>
</ds:datastoreItem>
</file>

<file path=customXml/itemProps2.xml><?xml version="1.0" encoding="utf-8"?>
<ds:datastoreItem xmlns:ds="http://schemas.openxmlformats.org/officeDocument/2006/customXml" ds:itemID="{4FC13729-36E0-4DCF-9047-4CB2C9257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1CE327-63D9-4880-AA17-262311C125A3}">
  <ds:schemaRefs>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luisa perez</cp:lastModifiedBy>
  <cp:revision/>
  <dcterms:created xsi:type="dcterms:W3CDTF">2020-12-07T14:41:17Z</dcterms:created>
  <dcterms:modified xsi:type="dcterms:W3CDTF">2025-02-20T17:28:06Z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