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2D1F5230-F897-4C61-9696-501E3AED2C8A}" xr6:coauthVersionLast="47" xr6:coauthVersionMax="47" xr10:uidLastSave="{00000000-0000-0000-0000-000000000000}"/>
  <bookViews>
    <workbookView xWindow="-110" yWindow="-110" windowWidth="19420" windowHeight="10300" firstSheet="1" activeTab="2"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<sst xmlns="http://schemas.openxmlformats.org/spreadsheetml/2006/main" count="224" uniqueCount="152">
  <si>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</si>
  <si>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</si>
  <si>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</si>
  <si>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</si>
  <si>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</si>
  <si>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</si>
  <si>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</si>
  <si>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</si>
  <si>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</si>
  <si>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</si>
  <si>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</si>
  <si>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</si>
  <si>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</si>
  <si>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</si>
  <si>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</si>
  <si>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</si>
  <si>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</si>
  <si>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</si>
  <si>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</si>
  <si>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</si>
  <si>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</si>
  <si>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</si>
  <si>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</si>
  <si>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</si>
  <si>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</si>
  <si>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</si>
  <si>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</si>
  <si>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</si>
  <si>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</si>
  <si>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</si>
  <si>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</si>
  <si>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</si>
  <si>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</si>
  <si>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</si>
  <si>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</si>
  <si>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</si>
  <si>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</si>
  <si>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</si>
  <si>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</si>
  <si>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</si>
  <si>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</si>
  <si>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</si>
  <si>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</si>
  <si>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</si>
  <si>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</si>
  <si>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</si>
  <si>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</si>
  <si>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</si>
  <si>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</si>
  <si>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</si>
  <si>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</si>
  <si>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</si>
  <si>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</si>
  <si>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</si>
  <si>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</si>
  <si>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</si>
  <si>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</si>
  <si>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</si>
  <si>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</si>
  <si>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</si>
  <si>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</si>
  <si>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</si>
  <si>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</si>
  <si>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</si>
  <si>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</si>
  <si>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</si>
  <si>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</si>
  <si>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</si>
  <si>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</si>
  <si>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</si>
  <si>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</si>
  <si>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</si>
  <si>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</si>
  <si>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</si>
  <si>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</si>
  <si>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</si>
  <si>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</si>
  <si>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</si>
  <si>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</si>
  <si>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</si>
  <si>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</si>
  <si>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</si>
  <si>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</si>
  <si>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</si>
  <si>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</si>
  <si>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</si>
  <si>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</si>
  <si>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</si>
  <si>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</si>
  <si>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</si>
  <si>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</si>
  <si>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</si>
  <si>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</si>
  <si>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</si>
  <si>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</si>
  <si>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</si>
  <si>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</si>
  <si>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</si>
  <si>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</si>
  <si>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</si>
  <si>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</si>
  <si>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</si>
  <si>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</si>
  <si>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</si>
  <si>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</si>
  <si>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</si>
  <si>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</si>
  <si>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</si>
  <si>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</si>
  <si>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</si>
  <si>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</si>
  <si>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</si>
  <si>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</si>
  <si>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</si>
  <si>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</si>
  <si>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</si>
  <si>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</si>
  <si>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PRF- 85112-2022-41434</t>
  </si>
  <si>
    <t>CONTRALORÍA GENERAL DE LA REPÚBLICA - CONTRALORÍA DELEGADA PARA RESPONSABILIDAD FISCAL,
INTERVENCIÓN JUDICIAL Y COBRO COACTIVO
UNIDAD DE RESPONSABILIDAD FISCAL
DIRECCIÓN DE INVESTIGACIONES 2</t>
  </si>
  <si>
    <t>EMPRESAS MUNICIPALES DE CALI
EMCALI E.I.C.E. E.S.P</t>
  </si>
  <si>
    <t>EMPRESAS MUNICIPALES DE CALI 
EMCALI E.I.C.E. E.S.P</t>
  </si>
  <si>
    <t>890 399 003-4</t>
  </si>
  <si>
    <t>11 DE JUNIO DE 2025</t>
  </si>
  <si>
    <t>30 DE MAYO DE 2025</t>
  </si>
  <si>
    <t>Póliza de manejo No. 23347830</t>
  </si>
  <si>
    <t>FALLOS CON RESPONSABILIDAD FISCAL</t>
  </si>
  <si>
    <r>
      <t>ALLIANZ SEGUROS S.A (80%)</t>
    </r>
    <r>
      <rPr>
        <sz val="11"/>
        <color theme="1"/>
        <rFont val="Calibri"/>
        <family val="2"/>
        <scheme val="minor"/>
      </rPr>
      <t xml:space="preserve"> Y LA PREVISORA S.A. COMPAÑÍA DE SEGUROS (20%)</t>
    </r>
  </si>
  <si>
    <t>Breve resumen de los hechos</t>
  </si>
  <si>
    <t>22 de abril de 2021 - Auto de apertura PRF (8 abril 2024).</t>
  </si>
  <si>
    <t xml:space="preserve">La Contraloría General de la República imputó responsabilidad fiscal al señor Gerardo Antonio Elejalde Parra, en su calidad de Profesional Administrativo III de EMCALI E.I.C.E. E.S.P., por un presunto daño patrimonial por valor de $74.451.434, ocasionado durante la ejecución del Acuerdo Comercial No. 800-AC-1593-2019, celebrado entre EMCALI y las empresas Globollantas Ltda. y Llantas e Importaciones Sagu S.A.S. para el suministro e instalación de llantas e insumos para el parque automotor.
Durante la ejecución del acuerdo se emitieron diez órdenes de compra, pero se detectaron fallas graves en la supervisión contractual, ya que se certificó el cumplimiento del objeto sin evidencia técnica, fotográfica o documental de la entrega de los bienes. A pesar de ello, se pagaron las facturas correspondientes, generando el presunto detrimento.
Como terceros civilmente responsables fueron vinculadas las aseguradoras Allianz Seguros S.A. y La Previsora S.A., en virtud de la póliza de manejo suscrita para cubrir este tipo de riesgos.
Este caso se originó a partir de una actuación especial de fiscalización para las vigencias 2019 a 2021, y la imputación se formalizó mediante el Auto No. 01111 del 21 de mayo de 2025. </t>
  </si>
  <si>
    <t>16 DE JULIO DE 2025</t>
  </si>
  <si>
    <t>RADICADO</t>
  </si>
  <si>
    <t>CONTRALORÍA</t>
  </si>
  <si>
    <t>DETRIMENTO</t>
  </si>
  <si>
    <t>TERCEROS CIVILMENTE RESPONSABLES</t>
  </si>
  <si>
    <r>
      <rPr>
        <b/>
        <sz val="11"/>
        <color theme="1"/>
        <rFont val="Calibri"/>
        <family val="2"/>
        <scheme val="minor"/>
      </rPr>
      <t>SINIESTRO</t>
    </r>
    <r>
      <rPr>
        <sz val="11"/>
        <color theme="1"/>
        <rFont val="Calibri"/>
        <family val="2"/>
        <scheme val="minor"/>
      </rPr>
      <t xml:space="preserve"> 213096243 - </t>
    </r>
    <r>
      <rPr>
        <b/>
        <sz val="11"/>
        <color theme="1"/>
        <rFont val="Calibri"/>
        <family val="2"/>
        <scheme val="minor"/>
      </rPr>
      <t>APLICATIVO</t>
    </r>
    <r>
      <rPr>
        <sz val="11"/>
        <color theme="1"/>
        <rFont val="Calibri"/>
        <family val="2"/>
        <scheme val="minor"/>
      </rPr>
      <t xml:space="preserve"> 214937</t>
    </r>
  </si>
  <si>
    <t>23347830 / 0</t>
  </si>
  <si>
    <t>Alcances fiscales</t>
  </si>
  <si>
    <t>Del valor total asegurado ($1.000.000.000), Allianz Seguros S.A. asumió solo el 80% que equivale a $800.000.000; los cuales se encuentran disponibles, debido a que no se han efectuado pagos con cargo a la póliza vinculada.</t>
  </si>
  <si>
    <t>Desde el 20/11/2023 hasta el 18/11/2024.</t>
  </si>
  <si>
    <t>80% - Líder.</t>
  </si>
  <si>
    <t>20%.</t>
  </si>
  <si>
    <t>ALLIANZ SEGUROS S.A.</t>
  </si>
  <si>
    <t>LA PREVISORA S.A. COMPAÑÍA DE SEGUROS</t>
  </si>
  <si>
    <t>N/A</t>
  </si>
  <si>
    <t>X - Se ampara al asegurado contra los riesgos que impliquen menoscabo de fondos y bienes, causados por sus servidores públicos y por cualquier empleado, po actos  omisiones que se tipifiquen como delitos de manejo de bienes contra la Administración Pública, ó el alcance por incumplimiento de las disposiciones
legales y reglamentarias, ó fallos con Responsabilidad Fiscal.</t>
  </si>
  <si>
    <t xml:space="preserve">• Disminución de la suma asegurada por pago de indemnizaciones con cargo a la PÓLIZA DE MANEJO No. 023347830 / 0.
</t>
  </si>
  <si>
    <r>
      <t xml:space="preserve">X - </t>
    </r>
    <r>
      <rPr>
        <b/>
        <u/>
        <sz val="11"/>
        <color theme="1"/>
        <rFont val="Calibri"/>
        <family val="2"/>
        <scheme val="minor"/>
      </rPr>
      <t xml:space="preserve">$1.000.000.000: </t>
    </r>
    <r>
      <rPr>
        <sz val="11"/>
        <color theme="1"/>
        <rFont val="Calibri"/>
        <family val="2"/>
        <scheme val="minor"/>
      </rPr>
      <t>Del valor total asegurado ($1.000.000.000), Allianz Seguros S.A. asumió solo el 80% que equivale a $800.000.000.</t>
    </r>
  </si>
  <si>
    <r>
      <t>X -</t>
    </r>
    <r>
      <rPr>
        <b/>
        <u/>
        <sz val="11"/>
        <color theme="1"/>
        <rFont val="Calibri"/>
        <family val="2"/>
        <scheme val="minor"/>
      </rPr>
      <t xml:space="preserve"> Aceptado</t>
    </r>
    <r>
      <rPr>
        <sz val="11"/>
        <color theme="1"/>
        <rFont val="Calibri"/>
        <family val="2"/>
        <scheme val="minor"/>
      </rPr>
      <t>: ALLIANZ SEGUROS S.A. (80% - Líder) y LA PREVISORA S.A. COMPAÑÍA DE SEGUROS (20%).</t>
    </r>
  </si>
  <si>
    <t>X: El valor asegurado a cargo de Allianz se encuentra disponible, debido a que no se han efectuado pagos con cargo a la póliza vinculada.</t>
  </si>
  <si>
    <t>X- 10 % del valor de la pérdida, mínimo 2 SMMV.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</si>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</sst>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0" fontId="0" fillId="0" borderId="2" xfId="0" applyBorder="1" applyAlignment="1">
      <alignment horizontal="left" vertical="top"/>
    </xf>
    <xf numFmtId="0" fontId="2" fillId="0" borderId="2" xfId="0" applyFont="1" applyBorder="1" applyAlignment="1">
      <alignment horizontal="justify" vertical="center"/>
    </xf>
    <xf numFmtId="5" fontId="1" fillId="0" borderId="1" xfId="1" applyNumberFormat="1" applyFont="1" applyBorder="1" applyAlignment="1">
      <alignment horizontal="left" vertical="center"/>
    </xf>
    <xf numFmtId="5" fontId="1" fillId="0" borderId="1" xfId="1" applyNumberFormat="1" applyFont="1" applyBorder="1" applyAlignment="1">
      <alignment horizontal="left" vertical="top" wrapText="1"/>
    </xf>
    <xf numFmtId="0" fontId="0" fillId="0" borderId="1" xfId="0" applyBorder="1" applyAlignment="1">
      <alignment vertical="top" wrapText="1"/>
    </xf>
    <xf numFmtId="0" fontId="6" fillId="0" borderId="1" xfId="0" applyFont="1" applyBorder="1" applyAlignment="1">
      <alignment vertical="center" wrapText="1"/>
    </xf>
    <xf numFmtId="9" fontId="0" fillId="0" borderId="1" xfId="0" applyNumberFormat="1" applyBorder="1" applyAlignment="1">
      <alignment vertical="center"/>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center" wrapText="1"/>
    </xf>
    <xf numFmtId="0" fontId="0" fillId="0" borderId="1" xfId="0" applyBorder="1" applyAlignment="1">
      <alignment horizontal="justify" vertical="center" wrapText="1"/>
    </xf>
    <xf numFmtId="0" fontId="0" fillId="0" borderId="1" xfId="0" applyBorder="1" applyAlignment="1">
      <alignment horizontal="justify" vertical="center"/>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left" vertical="center"/>
    </xf>
    <xf numFmtId="0" fontId="0" fillId="0" borderId="3" xfId="0" applyBorder="1" applyAlignment="1">
      <alignment horizontal="left" vertical="center"/>
    </xf>
    <xf numFmtId="0" fontId="4" fillId="2" borderId="4" xfId="0" applyFont="1" applyFill="1" applyBorder="1" applyAlignment="1">
      <alignment horizontal="center" vertical="top"/>
    </xf>
    <xf numFmtId="0" fontId="4" fillId="6" borderId="4"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3" fillId="2" borderId="4" xfId="0" applyFont="1" applyFill="1" applyBorder="1" applyAlignment="1">
      <alignment horizontal="center" vertical="top"/>
    </xf>
    <xf numFmtId="5" fontId="0" fillId="0" borderId="1" xfId="1" applyNumberFormat="1" applyFon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53125" defaultRowHeight="14.5" x14ac:dyDescent="0.35"/>
  <sheetData>
    <row r="1" spans="1:1" x14ac:dyDescent="0.35">
      <c r="A1" s="6" t="s">
        <v>0</v>
      </c>
    </row>
    <row r="2" spans="1:1" x14ac:dyDescent="0.35">
      <c r="A2" s="6" t="s">
        <v>1</v>
      </c>
    </row>
    <row r="3" spans="1:1" x14ac:dyDescent="0.35">
      <c r="A3" s="6"/>
    </row>
    <row r="4" spans="1:1" x14ac:dyDescent="0.35">
      <c r="A4" s="6" t="s">
        <v>2</v>
      </c>
    </row>
    <row r="5" spans="1:1" x14ac:dyDescent="0.35">
      <c r="A5" s="6" t="s">
        <v>3</v>
      </c>
    </row>
  </sheetData>
  <pageMargins left="0.7" right="0.7" top="0.75" bottom="0.75" header="0.3" footer="0.3"/>
  <pageSetup orientation="portrait" copies="0" r:id="rId1"/>
  <headerFooter>
    <oddHeader>&amp;C&amp;"Calibri"&amp;10&amp;K000000 Internal&amp;1#_x000D_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opLeftCell="A12" zoomScale="90" zoomScaleNormal="90" workbookViewId="0">
      <selection activeCell="B10" sqref="B10:C12"/>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51" t="s">
        <v>4</v>
      </c>
      <c r="B1" s="51"/>
      <c r="C1" s="51"/>
    </row>
    <row r="2" spans="1:3" x14ac:dyDescent="0.35">
      <c r="A2" s="5" t="s">
        <v>5</v>
      </c>
      <c r="B2" s="43" t="s">
        <v>117</v>
      </c>
      <c r="C2" s="43"/>
    </row>
    <row r="3" spans="1:3" ht="15" customHeight="1" x14ac:dyDescent="0.35">
      <c r="A3" s="5" t="s">
        <v>6</v>
      </c>
      <c r="B3" s="39" t="s">
        <v>118</v>
      </c>
      <c r="C3" s="50"/>
    </row>
    <row r="4" spans="1:3" x14ac:dyDescent="0.35">
      <c r="A4" s="5" t="s">
        <v>7</v>
      </c>
      <c r="B4" s="49" t="s">
        <v>1</v>
      </c>
      <c r="C4" s="50"/>
    </row>
    <row r="5" spans="1:3" x14ac:dyDescent="0.35">
      <c r="A5" s="5" t="s">
        <v>8</v>
      </c>
      <c r="B5" s="43" t="s">
        <v>3</v>
      </c>
      <c r="C5" s="43"/>
    </row>
    <row r="6" spans="1:3" x14ac:dyDescent="0.35">
      <c r="A6" s="5" t="s">
        <v>9</v>
      </c>
      <c r="B6" s="52" t="s">
        <v>119</v>
      </c>
      <c r="C6" s="53"/>
    </row>
    <row r="7" spans="1:3" x14ac:dyDescent="0.35">
      <c r="A7" s="5" t="s">
        <v>10</v>
      </c>
      <c r="B7" s="54">
        <v>74451434</v>
      </c>
      <c r="C7" s="43"/>
    </row>
    <row r="8" spans="1:3" x14ac:dyDescent="0.35">
      <c r="A8" s="29" t="s">
        <v>11</v>
      </c>
      <c r="B8" s="43" t="s">
        <v>126</v>
      </c>
      <c r="C8" s="43"/>
    </row>
    <row r="9" spans="1:3" x14ac:dyDescent="0.35">
      <c r="A9" s="5" t="s">
        <v>12</v>
      </c>
      <c r="B9" s="39" t="s">
        <v>128</v>
      </c>
      <c r="C9" s="40"/>
    </row>
    <row r="10" spans="1:3" x14ac:dyDescent="0.35">
      <c r="A10" s="44" t="s">
        <v>127</v>
      </c>
      <c r="B10" s="45" t="s">
        <v>129</v>
      </c>
      <c r="C10" s="46"/>
    </row>
    <row r="11" spans="1:3" ht="30" customHeight="1" x14ac:dyDescent="0.35">
      <c r="A11" s="44"/>
      <c r="B11" s="46"/>
      <c r="C11" s="46"/>
    </row>
    <row r="12" spans="1:3" ht="216" customHeight="1" x14ac:dyDescent="0.35">
      <c r="A12" s="44"/>
      <c r="B12" s="46"/>
      <c r="C12" s="46"/>
    </row>
    <row r="13" spans="1:3" x14ac:dyDescent="0.35">
      <c r="A13" s="5" t="s">
        <v>13</v>
      </c>
      <c r="B13" s="47" t="s">
        <v>120</v>
      </c>
      <c r="C13" s="43"/>
    </row>
    <row r="14" spans="1:3" ht="17.25" customHeight="1" x14ac:dyDescent="0.35">
      <c r="A14" s="5" t="s">
        <v>14</v>
      </c>
      <c r="B14" s="48" t="s">
        <v>121</v>
      </c>
      <c r="C14" s="48"/>
    </row>
    <row r="15" spans="1:3" ht="15.75" customHeight="1" x14ac:dyDescent="0.35">
      <c r="A15" s="5" t="s">
        <v>15</v>
      </c>
      <c r="B15" s="48" t="s">
        <v>124</v>
      </c>
      <c r="C15" s="48"/>
    </row>
    <row r="16" spans="1:3" ht="33" customHeight="1" x14ac:dyDescent="0.35">
      <c r="A16" s="5" t="s">
        <v>16</v>
      </c>
      <c r="B16" s="39" t="s">
        <v>125</v>
      </c>
      <c r="C16" s="40"/>
    </row>
    <row r="17" spans="1:3" ht="18.75" customHeight="1" x14ac:dyDescent="0.35">
      <c r="A17" s="5" t="s">
        <v>17</v>
      </c>
      <c r="B17" s="41" t="s">
        <v>122</v>
      </c>
      <c r="C17" s="42"/>
    </row>
    <row r="18" spans="1:3" x14ac:dyDescent="0.35">
      <c r="A18" s="5" t="s">
        <v>18</v>
      </c>
      <c r="B18" s="41" t="s">
        <v>123</v>
      </c>
      <c r="C18" s="42"/>
    </row>
    <row r="19" spans="1:3" x14ac:dyDescent="0.35">
      <c r="A19" s="5" t="s">
        <v>19</v>
      </c>
      <c r="B19" s="43" t="s">
        <v>130</v>
      </c>
      <c r="C19" s="43"/>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7"/>
  <sheetViews>
    <sheetView tabSelected="1" zoomScale="90" zoomScaleNormal="90" workbookViewId="0">
      <selection activeCell="B8" sqref="B8:C8"/>
    </sheetView>
  </sheetViews>
  <sheetFormatPr baseColWidth="10" defaultColWidth="0" defaultRowHeight="14.5" x14ac:dyDescent="0.35"/>
  <cols>
    <col min="1" max="1" width="44.453125" style="19" customWidth="1"/>
    <col min="2" max="2" width="36.26953125" customWidth="1"/>
    <col min="3" max="3" width="64.453125" customWidth="1"/>
    <col min="4" max="16384" width="11.453125" hidden="1"/>
  </cols>
  <sheetData>
    <row r="1" spans="1:3" ht="18.5" x14ac:dyDescent="0.35">
      <c r="A1" s="62" t="s">
        <v>20</v>
      </c>
      <c r="B1" s="62"/>
      <c r="C1" s="62"/>
    </row>
    <row r="2" spans="1:3" x14ac:dyDescent="0.35">
      <c r="A2" s="5" t="s">
        <v>21</v>
      </c>
      <c r="B2" s="41" t="s">
        <v>135</v>
      </c>
      <c r="C2" s="42"/>
    </row>
    <row r="3" spans="1:3" s="19" customFormat="1" x14ac:dyDescent="0.35">
      <c r="A3" s="5" t="s">
        <v>131</v>
      </c>
      <c r="B3" s="43" t="str">
        <f>'GENERALES NOTA 322'!B2:C2</f>
        <v>PRF- 85112-2022-41434</v>
      </c>
      <c r="C3" s="43"/>
    </row>
    <row r="4" spans="1:3" s="2" customFormat="1" ht="30.5" customHeight="1" x14ac:dyDescent="0.35">
      <c r="A4" s="5" t="s">
        <v>132</v>
      </c>
      <c r="B4" s="43" t="str">
        <f>'GENERALES NOTA 322'!B3:C3</f>
        <v>CONTRALORÍA GENERAL DE LA REPÚBLICA - CONTRALORÍA DELEGADA PARA RESPONSABILIDAD FISCAL,
INTERVENCIÓN JUDICIAL Y COBRO COACTIVO
UNIDAD DE RESPONSABILIDAD FISCAL
DIRECCIÓN DE INVESTIGACIONES 2</v>
      </c>
      <c r="C4" s="43"/>
    </row>
    <row r="5" spans="1:3" s="2" customFormat="1" x14ac:dyDescent="0.35">
      <c r="A5" s="5" t="s">
        <v>83</v>
      </c>
      <c r="B5" s="43" t="str">
        <f>'GENERALES NOTA 322'!B6:C6</f>
        <v>EMPRESAS MUNICIPALES DE CALI
EMCALI E.I.C.E. E.S.P</v>
      </c>
      <c r="C5" s="43"/>
    </row>
    <row r="6" spans="1:3" s="2" customFormat="1" x14ac:dyDescent="0.35">
      <c r="A6" s="5" t="s">
        <v>133</v>
      </c>
      <c r="B6" s="63">
        <f>'GENERALES NOTA 322'!B7:C7</f>
        <v>74451434</v>
      </c>
      <c r="C6" s="63"/>
    </row>
    <row r="7" spans="1:3" s="2" customFormat="1" x14ac:dyDescent="0.35">
      <c r="A7" s="5" t="s">
        <v>134</v>
      </c>
      <c r="B7" s="43" t="str">
        <f>'GENERALES NOTA 322'!B8:C8</f>
        <v>ALLIANZ SEGUROS S.A (80%) Y LA PREVISORA S.A. COMPAÑÍA DE SEGUROS (20%)</v>
      </c>
      <c r="C7" s="43"/>
    </row>
    <row r="8" spans="1:3" x14ac:dyDescent="0.35">
      <c r="A8" s="20" t="s">
        <v>22</v>
      </c>
      <c r="B8" s="43" t="s">
        <v>136</v>
      </c>
      <c r="C8" s="43"/>
    </row>
    <row r="9" spans="1:3" x14ac:dyDescent="0.35">
      <c r="A9" s="20" t="s">
        <v>23</v>
      </c>
      <c r="B9" s="43" t="s">
        <v>137</v>
      </c>
      <c r="C9" s="43"/>
    </row>
    <row r="10" spans="1:3" ht="43.5" x14ac:dyDescent="0.35">
      <c r="A10" s="33" t="s">
        <v>24</v>
      </c>
      <c r="B10" s="34">
        <v>800000000</v>
      </c>
      <c r="C10" s="35" t="s">
        <v>138</v>
      </c>
    </row>
    <row r="11" spans="1:3" x14ac:dyDescent="0.35">
      <c r="A11" s="20" t="s">
        <v>25</v>
      </c>
      <c r="B11" s="49" t="s">
        <v>109</v>
      </c>
      <c r="C11" s="50"/>
    </row>
    <row r="12" spans="1:3" x14ac:dyDescent="0.35">
      <c r="A12" s="20" t="s">
        <v>26</v>
      </c>
      <c r="B12" s="43" t="s">
        <v>139</v>
      </c>
      <c r="C12" s="43"/>
    </row>
    <row r="13" spans="1:3" x14ac:dyDescent="0.35">
      <c r="A13" s="20" t="s">
        <v>27</v>
      </c>
      <c r="B13" s="43" t="s">
        <v>87</v>
      </c>
      <c r="C13" s="43"/>
    </row>
    <row r="14" spans="1:3" x14ac:dyDescent="0.35">
      <c r="A14" s="20" t="s">
        <v>28</v>
      </c>
      <c r="B14" s="43" t="s">
        <v>87</v>
      </c>
      <c r="C14" s="43"/>
    </row>
    <row r="15" spans="1:3" x14ac:dyDescent="0.35">
      <c r="A15" s="64" t="s">
        <v>29</v>
      </c>
      <c r="B15" s="43" t="s">
        <v>99</v>
      </c>
      <c r="C15" s="43"/>
    </row>
    <row r="16" spans="1:3" x14ac:dyDescent="0.35">
      <c r="A16" s="65"/>
      <c r="B16" s="31" t="s">
        <v>30</v>
      </c>
      <c r="C16" s="31" t="s">
        <v>31</v>
      </c>
    </row>
    <row r="17" spans="1:3" x14ac:dyDescent="0.35">
      <c r="A17" s="65"/>
      <c r="B17" s="8" t="s">
        <v>142</v>
      </c>
      <c r="C17" s="8" t="s">
        <v>140</v>
      </c>
    </row>
    <row r="18" spans="1:3" ht="29" x14ac:dyDescent="0.35">
      <c r="A18" s="65"/>
      <c r="B18" s="8" t="s">
        <v>143</v>
      </c>
      <c r="C18" s="8" t="s">
        <v>141</v>
      </c>
    </row>
    <row r="19" spans="1:3" x14ac:dyDescent="0.35">
      <c r="A19" s="20" t="s">
        <v>32</v>
      </c>
      <c r="B19" s="43" t="s">
        <v>92</v>
      </c>
      <c r="C19" s="43"/>
    </row>
    <row r="20" spans="1:3" x14ac:dyDescent="0.35">
      <c r="A20" s="20" t="s">
        <v>33</v>
      </c>
      <c r="B20" s="55" t="s">
        <v>144</v>
      </c>
      <c r="C20" s="55"/>
    </row>
    <row r="21" spans="1:3" x14ac:dyDescent="0.35">
      <c r="A21" s="30" t="s">
        <v>34</v>
      </c>
      <c r="B21" s="43" t="s">
        <v>92</v>
      </c>
      <c r="C21" s="43"/>
    </row>
    <row r="22" spans="1:3" x14ac:dyDescent="0.35">
      <c r="A22" s="59" t="s">
        <v>35</v>
      </c>
      <c r="B22" s="59"/>
      <c r="C22" s="59"/>
    </row>
    <row r="23" spans="1:3" ht="87" x14ac:dyDescent="0.35">
      <c r="A23" s="56" t="s">
        <v>36</v>
      </c>
      <c r="B23" s="57"/>
      <c r="C23" s="36" t="s">
        <v>145</v>
      </c>
    </row>
    <row r="24" spans="1:3" ht="29" x14ac:dyDescent="0.35">
      <c r="A24" s="56" t="s">
        <v>37</v>
      </c>
      <c r="B24" s="57"/>
      <c r="C24" s="36" t="s">
        <v>147</v>
      </c>
    </row>
    <row r="25" spans="1:3" ht="65.5" customHeight="1" x14ac:dyDescent="0.35">
      <c r="A25" s="60" t="s">
        <v>146</v>
      </c>
      <c r="B25" s="61"/>
      <c r="C25" s="37" t="s">
        <v>149</v>
      </c>
    </row>
    <row r="26" spans="1:3" x14ac:dyDescent="0.35">
      <c r="A26" s="32" t="s">
        <v>38</v>
      </c>
      <c r="B26" s="12"/>
      <c r="C26" s="17" t="s">
        <v>144</v>
      </c>
    </row>
    <row r="27" spans="1:3" ht="29" x14ac:dyDescent="0.35">
      <c r="A27" s="56" t="s">
        <v>39</v>
      </c>
      <c r="B27" s="57"/>
      <c r="C27" s="36" t="s">
        <v>148</v>
      </c>
    </row>
    <row r="28" spans="1:3" ht="30.5" customHeight="1" x14ac:dyDescent="0.35">
      <c r="A28" s="52" t="s">
        <v>40</v>
      </c>
      <c r="B28" s="53"/>
      <c r="C28" s="38" t="s">
        <v>150</v>
      </c>
    </row>
    <row r="29" spans="1:3" x14ac:dyDescent="0.35">
      <c r="A29" s="41" t="s">
        <v>41</v>
      </c>
      <c r="B29" s="42"/>
      <c r="C29" s="17" t="s">
        <v>151</v>
      </c>
    </row>
    <row r="30" spans="1:3" x14ac:dyDescent="0.35">
      <c r="A30" s="41" t="s">
        <v>42</v>
      </c>
      <c r="B30" s="42"/>
      <c r="C30" s="18" t="s">
        <v>144</v>
      </c>
    </row>
    <row r="31" spans="1:3" x14ac:dyDescent="0.35">
      <c r="A31" s="58" t="s">
        <v>43</v>
      </c>
      <c r="B31" s="58"/>
      <c r="C31" s="58"/>
    </row>
    <row r="32" spans="1:3" x14ac:dyDescent="0.35">
      <c r="A32" s="55" t="s">
        <v>44</v>
      </c>
      <c r="B32" s="55"/>
      <c r="C32" s="18" t="s">
        <v>144</v>
      </c>
    </row>
    <row r="33" spans="1:3" x14ac:dyDescent="0.35">
      <c r="A33" s="55" t="s">
        <v>45</v>
      </c>
      <c r="B33" s="55"/>
      <c r="C33" s="18" t="s">
        <v>144</v>
      </c>
    </row>
    <row r="34" spans="1:3" x14ac:dyDescent="0.35">
      <c r="A34" s="55" t="s">
        <v>46</v>
      </c>
      <c r="B34" s="55"/>
      <c r="C34" s="18" t="s">
        <v>144</v>
      </c>
    </row>
    <row r="35" spans="1:3" x14ac:dyDescent="0.35">
      <c r="A35" s="55" t="s">
        <v>47</v>
      </c>
      <c r="B35" s="55"/>
      <c r="C35" s="18" t="s">
        <v>144</v>
      </c>
    </row>
    <row r="36" spans="1:3" x14ac:dyDescent="0.35">
      <c r="A36" s="55" t="s">
        <v>48</v>
      </c>
      <c r="B36" s="55"/>
      <c r="C36" s="18" t="s">
        <v>144</v>
      </c>
    </row>
    <row r="37" spans="1:3" x14ac:dyDescent="0.35">
      <c r="A37" s="55" t="s">
        <v>49</v>
      </c>
      <c r="B37" s="55"/>
      <c r="C37" s="18" t="s">
        <v>144</v>
      </c>
    </row>
    <row r="38" spans="1:3" x14ac:dyDescent="0.35">
      <c r="A38" s="55" t="s">
        <v>50</v>
      </c>
      <c r="B38" s="55"/>
      <c r="C38" s="18" t="s">
        <v>144</v>
      </c>
    </row>
    <row r="39" spans="1:3" x14ac:dyDescent="0.35">
      <c r="A39" s="55" t="s">
        <v>51</v>
      </c>
      <c r="B39" s="55"/>
      <c r="C39" s="18" t="s">
        <v>144</v>
      </c>
    </row>
    <row r="40" spans="1:3" x14ac:dyDescent="0.35">
      <c r="A40" s="55" t="s">
        <v>52</v>
      </c>
      <c r="B40" s="55"/>
      <c r="C40" s="18" t="s">
        <v>144</v>
      </c>
    </row>
    <row r="41" spans="1:3" x14ac:dyDescent="0.35">
      <c r="A41" s="55" t="s">
        <v>53</v>
      </c>
      <c r="B41" s="55"/>
      <c r="C41" s="18" t="s">
        <v>144</v>
      </c>
    </row>
    <row r="42" spans="1:3" x14ac:dyDescent="0.35">
      <c r="A42" s="55" t="s">
        <v>54</v>
      </c>
      <c r="B42" s="55"/>
      <c r="C42" s="18" t="s">
        <v>144</v>
      </c>
    </row>
    <row r="43" spans="1:3" x14ac:dyDescent="0.35">
      <c r="A43" s="55" t="s">
        <v>55</v>
      </c>
      <c r="B43" s="55"/>
      <c r="C43" s="18" t="s">
        <v>144</v>
      </c>
    </row>
    <row r="44" spans="1:3" x14ac:dyDescent="0.35">
      <c r="A44" s="55" t="s">
        <v>56</v>
      </c>
      <c r="B44" s="55"/>
      <c r="C44" s="18" t="s">
        <v>144</v>
      </c>
    </row>
    <row r="45" spans="1:3" x14ac:dyDescent="0.35">
      <c r="A45" s="55" t="s">
        <v>57</v>
      </c>
      <c r="B45" s="55"/>
      <c r="C45" s="18" t="s">
        <v>144</v>
      </c>
    </row>
    <row r="46" spans="1:3" x14ac:dyDescent="0.35">
      <c r="A46" s="55" t="s">
        <v>58</v>
      </c>
      <c r="B46" s="55"/>
      <c r="C46" s="18" t="s">
        <v>144</v>
      </c>
    </row>
    <row r="47" spans="1:3" x14ac:dyDescent="0.35">
      <c r="A47" s="55" t="s">
        <v>59</v>
      </c>
      <c r="B47" s="55"/>
      <c r="C47" s="18" t="s">
        <v>144</v>
      </c>
    </row>
  </sheetData>
  <mergeCells count="43">
    <mergeCell ref="A25:B25"/>
    <mergeCell ref="B13:C13"/>
    <mergeCell ref="A1:C1"/>
    <mergeCell ref="B8:C8"/>
    <mergeCell ref="B9:C9"/>
    <mergeCell ref="B11:C11"/>
    <mergeCell ref="B12:C12"/>
    <mergeCell ref="B2:C2"/>
    <mergeCell ref="B4:C4"/>
    <mergeCell ref="B5:C5"/>
    <mergeCell ref="B6:C6"/>
    <mergeCell ref="B7:C7"/>
    <mergeCell ref="B14:C14"/>
    <mergeCell ref="A15:A18"/>
    <mergeCell ref="B15:C15"/>
    <mergeCell ref="B19:C19"/>
    <mergeCell ref="B20:C20"/>
    <mergeCell ref="B21:C21"/>
    <mergeCell ref="A22:C22"/>
    <mergeCell ref="A23:B23"/>
    <mergeCell ref="A42:B42"/>
    <mergeCell ref="A36:B36"/>
    <mergeCell ref="A31:C31"/>
    <mergeCell ref="A32:B32"/>
    <mergeCell ref="A33:B33"/>
    <mergeCell ref="A34:B34"/>
    <mergeCell ref="A35:B35"/>
    <mergeCell ref="B3:C3"/>
    <mergeCell ref="A45:B45"/>
    <mergeCell ref="A46:B46"/>
    <mergeCell ref="A47:B47"/>
    <mergeCell ref="A43:B43"/>
    <mergeCell ref="A27:B27"/>
    <mergeCell ref="A28:B28"/>
    <mergeCell ref="A29:B29"/>
    <mergeCell ref="A30:B30"/>
    <mergeCell ref="A44:B44"/>
    <mergeCell ref="A37:B37"/>
    <mergeCell ref="A38:B38"/>
    <mergeCell ref="A39:B39"/>
    <mergeCell ref="A40:B40"/>
    <mergeCell ref="A41:B41"/>
    <mergeCell ref="A24:B24"/>
  </mergeCells>
  <pageMargins left="0.7" right="0.7" top="0.75" bottom="0.75" header="0.3" footer="0.3"/>
  <pageSetup orientation="portrait" horizontalDpi="90" verticalDpi="90"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B21:C21 B13:C14 B19:C19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opLeftCell="C1" zoomScale="80" zoomScaleNormal="80" workbookViewId="0">
      <selection activeCell="B2" sqref="B2:C2"/>
    </sheetView>
  </sheetViews>
  <sheetFormatPr baseColWidth="10" defaultColWidth="0" defaultRowHeight="14.5" x14ac:dyDescent="0.35"/>
  <cols>
    <col min="1" max="1" width="41.81640625" style="25" customWidth="1"/>
    <col min="2" max="2" width="30.54296875" style="25" customWidth="1"/>
    <col min="3" max="3" width="76.1796875" style="25"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7" t="s">
        <v>60</v>
      </c>
      <c r="B1" s="67"/>
      <c r="C1" s="67"/>
    </row>
    <row r="2" spans="1:6" x14ac:dyDescent="0.35">
      <c r="A2" s="21" t="s">
        <v>21</v>
      </c>
      <c r="B2" s="68" t="str">
        <f>'GENERALES NOTA 321'!B2:C2</f>
        <v>SINIESTRO 213096243 - APLICATIVO 214937</v>
      </c>
      <c r="C2" s="69"/>
    </row>
    <row r="3" spans="1:6" x14ac:dyDescent="0.35">
      <c r="A3" s="22" t="s">
        <v>5</v>
      </c>
      <c r="B3" s="70" t="str">
        <f>'GENERALES NOTA 322'!B2:C2</f>
        <v>PRF- 85112-2022-41434</v>
      </c>
      <c r="C3" s="71"/>
    </row>
    <row r="4" spans="1:6" s="2" customFormat="1" x14ac:dyDescent="0.35">
      <c r="A4" s="23" t="s">
        <v>6</v>
      </c>
      <c r="B4" s="72" t="str">
        <f>'GENERALES NOTA 322'!B3:C3</f>
        <v>CONTRALORÍA GENERAL DE LA REPÚBLICA - CONTRALORÍA DELEGADA PARA RESPONSABILIDAD FISCAL,
INTERVENCIÓN JUDICIAL Y COBRO COACTIVO
UNIDAD DE RESPONSABILIDAD FISCAL
DIRECCIÓN DE INVESTIGACIONES 2</v>
      </c>
      <c r="C4" s="72"/>
    </row>
    <row r="5" spans="1:6" s="2" customFormat="1" x14ac:dyDescent="0.35">
      <c r="A5" s="23" t="s">
        <v>9</v>
      </c>
      <c r="B5" s="68" t="str">
        <f>'GENERALES NOTA 321'!B5:C5</f>
        <v>EMPRESAS MUNICIPALES DE CALI
EMCALI E.I.C.E. E.S.P</v>
      </c>
      <c r="C5" s="69"/>
    </row>
    <row r="6" spans="1:6" s="2" customFormat="1" x14ac:dyDescent="0.35">
      <c r="A6" s="5" t="s">
        <v>61</v>
      </c>
      <c r="B6" s="73">
        <f>'GENERALES NOTA 321'!B10:C10</f>
        <v>800000000</v>
      </c>
      <c r="C6" s="74"/>
    </row>
    <row r="7" spans="1:6" s="2" customFormat="1" x14ac:dyDescent="0.35">
      <c r="A7" s="5" t="s">
        <v>10</v>
      </c>
      <c r="B7" s="66">
        <f>'GENERALES NOTA 322'!B7:C7</f>
        <v>74451434</v>
      </c>
      <c r="C7" s="66"/>
    </row>
    <row r="8" spans="1:6" s="2" customFormat="1" x14ac:dyDescent="0.35">
      <c r="A8" s="23" t="s">
        <v>11</v>
      </c>
      <c r="B8" s="72" t="str">
        <f>'GENERALES NOTA 322'!B8:C8</f>
        <v>ALLIANZ SEGUROS S.A (80%) Y LA PREVISORA S.A. COMPAÑÍA DE SEGUROS (20%)</v>
      </c>
      <c r="C8" s="72"/>
    </row>
    <row r="9" spans="1:6" ht="23.25" customHeight="1" x14ac:dyDescent="0.35">
      <c r="A9" s="24" t="s">
        <v>62</v>
      </c>
      <c r="B9" s="70" t="s">
        <v>63</v>
      </c>
      <c r="C9" s="71"/>
    </row>
    <row r="10" spans="1:6" ht="58" x14ac:dyDescent="0.35">
      <c r="A10" s="23" t="s">
        <v>64</v>
      </c>
      <c r="B10" s="76"/>
      <c r="C10" s="77"/>
      <c r="E10" t="s">
        <v>65</v>
      </c>
      <c r="F10" s="11">
        <v>0.7</v>
      </c>
    </row>
    <row r="11" spans="1:6" x14ac:dyDescent="0.35">
      <c r="A11" s="28" t="s">
        <v>66</v>
      </c>
      <c r="B11" s="78">
        <f>(B12-B14)*B13</f>
        <v>74451434</v>
      </c>
      <c r="C11" s="79"/>
      <c r="E11" t="s">
        <v>63</v>
      </c>
      <c r="F11" s="11">
        <v>0.3</v>
      </c>
    </row>
    <row r="12" spans="1:6" x14ac:dyDescent="0.35">
      <c r="A12" s="10" t="s">
        <v>67</v>
      </c>
      <c r="B12" s="82">
        <f>MIN(B6,B7)</f>
        <v>74451434</v>
      </c>
      <c r="C12" s="83"/>
      <c r="F12" s="11"/>
    </row>
    <row r="13" spans="1:6" x14ac:dyDescent="0.35">
      <c r="A13" s="24" t="s">
        <v>29</v>
      </c>
      <c r="B13" s="84">
        <v>1</v>
      </c>
      <c r="C13" s="84"/>
      <c r="F13" s="11"/>
    </row>
    <row r="14" spans="1:6" x14ac:dyDescent="0.35">
      <c r="A14" s="24" t="s">
        <v>68</v>
      </c>
      <c r="B14" s="85">
        <v>0</v>
      </c>
      <c r="C14" s="86"/>
      <c r="F14" s="11"/>
    </row>
    <row r="15" spans="1:6" x14ac:dyDescent="0.35">
      <c r="A15" s="27" t="s">
        <v>69</v>
      </c>
      <c r="B15" s="80">
        <f>IFERROR(B11*(VLOOKUP(B9,E10:F15,2,0)),16666)</f>
        <v>22335430.199999999</v>
      </c>
      <c r="C15" s="81"/>
    </row>
    <row r="16" spans="1:6" ht="180" customHeight="1" x14ac:dyDescent="0.35">
      <c r="A16" s="23" t="s">
        <v>70</v>
      </c>
      <c r="B16" s="70"/>
      <c r="C16" s="71"/>
    </row>
    <row r="17" spans="1:3" ht="87" x14ac:dyDescent="0.35">
      <c r="A17" s="23" t="s">
        <v>71</v>
      </c>
      <c r="B17" s="75"/>
      <c r="C17" s="75"/>
    </row>
    <row r="19" spans="1:3" x14ac:dyDescent="0.35">
      <c r="B19" s="26"/>
      <c r="C19" s="26"/>
    </row>
    <row r="20" spans="1:3" x14ac:dyDescent="0.35">
      <c r="B20" s="26"/>
      <c r="C20" s="26"/>
    </row>
    <row r="21" spans="1:3" x14ac:dyDescent="0.35">
      <c r="B21" s="26"/>
      <c r="C21" s="26"/>
    </row>
    <row r="22" spans="1:3" x14ac:dyDescent="0.35">
      <c r="B22" s="26"/>
      <c r="C22" s="26"/>
    </row>
    <row r="23" spans="1:3" x14ac:dyDescent="0.35">
      <c r="B23" s="26"/>
      <c r="C23" s="26"/>
    </row>
    <row r="24" spans="1:3" x14ac:dyDescent="0.35">
      <c r="B24" s="26"/>
      <c r="C24" s="26"/>
    </row>
    <row r="25" spans="1:3" x14ac:dyDescent="0.35">
      <c r="B25" s="26"/>
      <c r="C25" s="26"/>
    </row>
    <row r="26" spans="1:3" x14ac:dyDescent="0.35">
      <c r="B26" s="26"/>
      <c r="C26" s="26"/>
    </row>
    <row r="27" spans="1:3" x14ac:dyDescent="0.35">
      <c r="B27" s="26"/>
      <c r="C27" s="26"/>
    </row>
    <row r="28" spans="1:3" x14ac:dyDescent="0.35">
      <c r="B28" s="26"/>
      <c r="C28" s="26"/>
    </row>
    <row r="29" spans="1:3" x14ac:dyDescent="0.35">
      <c r="B29" s="26"/>
      <c r="C29" s="26"/>
    </row>
    <row r="30" spans="1:3" x14ac:dyDescent="0.35">
      <c r="B30" s="26"/>
      <c r="C30" s="26"/>
    </row>
    <row r="31" spans="1:3" x14ac:dyDescent="0.35">
      <c r="B31" s="26"/>
      <c r="C31" s="26"/>
    </row>
    <row r="32" spans="1:3" x14ac:dyDescent="0.35">
      <c r="B32" s="26"/>
      <c r="C32" s="26"/>
    </row>
    <row r="33" spans="2:3" x14ac:dyDescent="0.35">
      <c r="B33" s="26"/>
      <c r="C33" s="26"/>
    </row>
    <row r="34" spans="2:3" x14ac:dyDescent="0.35">
      <c r="B34" s="26"/>
      <c r="C34" s="26"/>
    </row>
    <row r="35" spans="2:3" x14ac:dyDescent="0.35">
      <c r="B35" s="26"/>
      <c r="C35" s="26"/>
    </row>
    <row r="36" spans="2:3" x14ac:dyDescent="0.35">
      <c r="B36" s="26"/>
      <c r="C36" s="26"/>
    </row>
    <row r="37" spans="2:3" x14ac:dyDescent="0.35">
      <c r="B37" s="26"/>
      <c r="C37" s="26"/>
    </row>
    <row r="38" spans="2:3" x14ac:dyDescent="0.35">
      <c r="B38" s="26"/>
      <c r="C38" s="26"/>
    </row>
    <row r="39" spans="2:3" x14ac:dyDescent="0.35">
      <c r="B39" s="26"/>
      <c r="C39" s="26"/>
    </row>
    <row r="40" spans="2:3" x14ac:dyDescent="0.35">
      <c r="B40" s="26"/>
      <c r="C40" s="26"/>
    </row>
    <row r="41" spans="2:3" x14ac:dyDescent="0.35">
      <c r="B41" s="26"/>
      <c r="C41" s="26"/>
    </row>
    <row r="42" spans="2:3" x14ac:dyDescent="0.35">
      <c r="B42" s="26"/>
      <c r="C42" s="26"/>
    </row>
    <row r="43" spans="2:3" x14ac:dyDescent="0.35">
      <c r="B43" s="26"/>
      <c r="C43" s="26"/>
    </row>
    <row r="44" spans="2:3" x14ac:dyDescent="0.35">
      <c r="B44" s="26"/>
      <c r="C44" s="26"/>
    </row>
    <row r="45" spans="2:3" x14ac:dyDescent="0.35">
      <c r="B45" s="26"/>
      <c r="C45" s="26"/>
    </row>
    <row r="46" spans="2:3" x14ac:dyDescent="0.35">
      <c r="B46" s="26"/>
      <c r="C46" s="26"/>
    </row>
    <row r="47" spans="2:3" x14ac:dyDescent="0.35">
      <c r="B47" s="26"/>
      <c r="C47" s="26"/>
    </row>
    <row r="48" spans="2:3" x14ac:dyDescent="0.35">
      <c r="B48" s="26"/>
      <c r="C48" s="26"/>
    </row>
    <row r="49" spans="2:3" x14ac:dyDescent="0.35">
      <c r="B49" s="26"/>
      <c r="C49" s="26"/>
    </row>
    <row r="50" spans="2:3" x14ac:dyDescent="0.35">
      <c r="B50" s="26"/>
      <c r="C50" s="26"/>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headerFooter>
    <oddHeader>&amp;C&amp;"Calibri"&amp;10&amp;K000000 Internal&amp;1#_x000D_</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4.5" x14ac:dyDescent="0.35"/>
  <cols>
    <col min="1" max="1" width="41.81640625" style="25" customWidth="1"/>
    <col min="2" max="2" width="30.54296875" style="25" customWidth="1"/>
    <col min="3" max="3" width="76.1796875" style="25"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7" t="s">
        <v>60</v>
      </c>
      <c r="B1" s="67"/>
      <c r="C1" s="67"/>
    </row>
    <row r="2" spans="1:6" x14ac:dyDescent="0.35">
      <c r="A2" s="21" t="s">
        <v>21</v>
      </c>
      <c r="B2" s="68" t="str">
        <f>'GENERALES NOTA 321'!B2:C2</f>
        <v>SINIESTRO 213096243 - APLICATIVO 214937</v>
      </c>
      <c r="C2" s="69"/>
    </row>
    <row r="3" spans="1:6" x14ac:dyDescent="0.35">
      <c r="A3" s="22" t="s">
        <v>5</v>
      </c>
      <c r="B3" s="70" t="str">
        <f>'GENERALES NOTA 322'!B2:C2</f>
        <v>PRF- 85112-2022-41434</v>
      </c>
      <c r="C3" s="71"/>
    </row>
    <row r="4" spans="1:6" s="2" customFormat="1" x14ac:dyDescent="0.35">
      <c r="A4" s="23" t="s">
        <v>6</v>
      </c>
      <c r="B4" s="72" t="str">
        <f>'GENERALES NOTA 322'!B3:C3</f>
        <v>CONTRALORÍA GENERAL DE LA REPÚBLICA - CONTRALORÍA DELEGADA PARA RESPONSABILIDAD FISCAL,
INTERVENCIÓN JUDICIAL Y COBRO COACTIVO
UNIDAD DE RESPONSABILIDAD FISCAL
DIRECCIÓN DE INVESTIGACIONES 2</v>
      </c>
      <c r="C4" s="72"/>
    </row>
    <row r="5" spans="1:6" s="2" customFormat="1" x14ac:dyDescent="0.35">
      <c r="A5" s="23" t="s">
        <v>9</v>
      </c>
      <c r="B5" s="68" t="str">
        <f>'GENERALES NOTA 321'!B5:C5</f>
        <v>EMPRESAS MUNICIPALES DE CALI
EMCALI E.I.C.E. E.S.P</v>
      </c>
      <c r="C5" s="69"/>
    </row>
    <row r="6" spans="1:6" s="2" customFormat="1" x14ac:dyDescent="0.35">
      <c r="A6" s="5" t="s">
        <v>61</v>
      </c>
      <c r="B6" s="73">
        <f>'GENERALES NOTA 321'!B10:C10</f>
        <v>800000000</v>
      </c>
      <c r="C6" s="74"/>
    </row>
    <row r="7" spans="1:6" s="2" customFormat="1" x14ac:dyDescent="0.35">
      <c r="A7" s="5" t="s">
        <v>10</v>
      </c>
      <c r="B7" s="66">
        <f>'GENERALES NOTA 322'!B7:C7</f>
        <v>74451434</v>
      </c>
      <c r="C7" s="66"/>
    </row>
    <row r="8" spans="1:6" s="2" customFormat="1" x14ac:dyDescent="0.35">
      <c r="A8" s="23" t="s">
        <v>11</v>
      </c>
      <c r="B8" s="72" t="str">
        <f>'GENERALES NOTA 322'!B8:C8</f>
        <v>ALLIANZ SEGUROS S.A (80%) Y LA PREVISORA S.A. COMPAÑÍA DE SEGUROS (20%)</v>
      </c>
      <c r="C8" s="72"/>
    </row>
    <row r="9" spans="1:6" ht="23.25" customHeight="1" x14ac:dyDescent="0.35">
      <c r="A9" s="24" t="s">
        <v>62</v>
      </c>
      <c r="B9" s="70" t="s">
        <v>72</v>
      </c>
      <c r="C9" s="71"/>
    </row>
    <row r="10" spans="1:6" ht="58" x14ac:dyDescent="0.35">
      <c r="A10" s="23" t="s">
        <v>64</v>
      </c>
      <c r="B10" s="76"/>
      <c r="C10" s="77"/>
      <c r="E10" t="s">
        <v>65</v>
      </c>
      <c r="F10" s="11">
        <v>0.7</v>
      </c>
    </row>
    <row r="11" spans="1:6" x14ac:dyDescent="0.35">
      <c r="A11" s="28" t="s">
        <v>66</v>
      </c>
      <c r="B11" s="78">
        <f>(B12-B14)*B13</f>
        <v>74451434</v>
      </c>
      <c r="C11" s="79"/>
      <c r="E11" t="s">
        <v>63</v>
      </c>
      <c r="F11" s="11">
        <v>0.3</v>
      </c>
    </row>
    <row r="12" spans="1:6" x14ac:dyDescent="0.35">
      <c r="A12" s="10" t="s">
        <v>67</v>
      </c>
      <c r="B12" s="82">
        <f>MIN(B6,B7)</f>
        <v>74451434</v>
      </c>
      <c r="C12" s="83"/>
      <c r="F12" s="11"/>
    </row>
    <row r="13" spans="1:6" x14ac:dyDescent="0.35">
      <c r="A13" s="24" t="s">
        <v>29</v>
      </c>
      <c r="B13" s="84">
        <v>1</v>
      </c>
      <c r="C13" s="84"/>
      <c r="F13" s="11"/>
    </row>
    <row r="14" spans="1:6" x14ac:dyDescent="0.35">
      <c r="A14" s="24" t="s">
        <v>68</v>
      </c>
      <c r="B14" s="85">
        <v>0</v>
      </c>
      <c r="C14" s="85"/>
      <c r="F14" s="11"/>
    </row>
    <row r="15" spans="1:6" x14ac:dyDescent="0.35">
      <c r="A15" s="27" t="s">
        <v>69</v>
      </c>
      <c r="B15" s="80">
        <f>IFERROR(B11*(VLOOKUP(B9,E10:F15,2,0)),16666)</f>
        <v>16666</v>
      </c>
      <c r="C15" s="81"/>
    </row>
    <row r="16" spans="1:6" ht="180" customHeight="1" x14ac:dyDescent="0.35">
      <c r="A16" s="23" t="s">
        <v>70</v>
      </c>
      <c r="B16" s="70"/>
      <c r="C16" s="71"/>
    </row>
    <row r="17" spans="1:3" ht="87" x14ac:dyDescent="0.35">
      <c r="A17" s="23" t="s">
        <v>71</v>
      </c>
      <c r="B17" s="75"/>
      <c r="C17" s="75"/>
    </row>
    <row r="19" spans="1:3" x14ac:dyDescent="0.35">
      <c r="B19" s="26"/>
      <c r="C19" s="26"/>
    </row>
    <row r="20" spans="1:3" x14ac:dyDescent="0.35">
      <c r="B20" s="26"/>
      <c r="C20" s="26"/>
    </row>
    <row r="21" spans="1:3" x14ac:dyDescent="0.35">
      <c r="B21" s="26"/>
      <c r="C21" s="26"/>
    </row>
    <row r="22" spans="1:3" x14ac:dyDescent="0.35">
      <c r="B22" s="26"/>
      <c r="C22" s="26"/>
    </row>
    <row r="23" spans="1:3" x14ac:dyDescent="0.35">
      <c r="B23" s="26"/>
      <c r="C23" s="26"/>
    </row>
    <row r="24" spans="1:3" x14ac:dyDescent="0.35">
      <c r="B24" s="26"/>
      <c r="C24" s="26"/>
    </row>
    <row r="25" spans="1:3" x14ac:dyDescent="0.35">
      <c r="B25" s="26"/>
      <c r="C25" s="26"/>
    </row>
    <row r="26" spans="1:3" x14ac:dyDescent="0.35">
      <c r="B26" s="26"/>
      <c r="C26" s="26"/>
    </row>
    <row r="27" spans="1:3" x14ac:dyDescent="0.35">
      <c r="B27" s="26"/>
      <c r="C27" s="26"/>
    </row>
    <row r="28" spans="1:3" x14ac:dyDescent="0.35">
      <c r="B28" s="26"/>
      <c r="C28" s="26"/>
    </row>
    <row r="29" spans="1:3" x14ac:dyDescent="0.35">
      <c r="B29" s="26"/>
      <c r="C29" s="26"/>
    </row>
    <row r="30" spans="1:3" x14ac:dyDescent="0.35">
      <c r="B30" s="26"/>
      <c r="C30" s="26"/>
    </row>
    <row r="31" spans="1:3" x14ac:dyDescent="0.35">
      <c r="B31" s="26"/>
      <c r="C31" s="26"/>
    </row>
    <row r="32" spans="1:3" x14ac:dyDescent="0.35">
      <c r="B32" s="26"/>
      <c r="C32" s="26"/>
    </row>
    <row r="33" spans="2:3" x14ac:dyDescent="0.35">
      <c r="B33" s="26"/>
      <c r="C33" s="26"/>
    </row>
    <row r="34" spans="2:3" x14ac:dyDescent="0.35">
      <c r="B34" s="26"/>
      <c r="C34" s="26"/>
    </row>
    <row r="35" spans="2:3" x14ac:dyDescent="0.35">
      <c r="B35" s="26"/>
      <c r="C35" s="26"/>
    </row>
    <row r="36" spans="2:3" x14ac:dyDescent="0.35">
      <c r="B36" s="26"/>
      <c r="C36" s="26"/>
    </row>
    <row r="37" spans="2:3" x14ac:dyDescent="0.35">
      <c r="B37" s="26"/>
      <c r="C37" s="26"/>
    </row>
    <row r="38" spans="2:3" x14ac:dyDescent="0.35">
      <c r="B38" s="26"/>
      <c r="C38" s="26"/>
    </row>
    <row r="39" spans="2:3" x14ac:dyDescent="0.35">
      <c r="B39" s="26"/>
      <c r="C39" s="26"/>
    </row>
    <row r="40" spans="2:3" x14ac:dyDescent="0.35">
      <c r="B40" s="26"/>
      <c r="C40" s="26"/>
    </row>
    <row r="41" spans="2:3" x14ac:dyDescent="0.35">
      <c r="B41" s="26"/>
      <c r="C41" s="26"/>
    </row>
    <row r="42" spans="2:3" x14ac:dyDescent="0.35">
      <c r="B42" s="26"/>
      <c r="C42" s="26"/>
    </row>
    <row r="43" spans="2:3" x14ac:dyDescent="0.35">
      <c r="B43" s="26"/>
      <c r="C43" s="26"/>
    </row>
    <row r="44" spans="2:3" x14ac:dyDescent="0.35">
      <c r="B44" s="26"/>
      <c r="C44" s="26"/>
    </row>
    <row r="45" spans="2:3" x14ac:dyDescent="0.35">
      <c r="B45" s="26"/>
      <c r="C45" s="26"/>
    </row>
    <row r="46" spans="2:3" x14ac:dyDescent="0.35">
      <c r="B46" s="26"/>
      <c r="C46" s="26"/>
    </row>
    <row r="47" spans="2:3" x14ac:dyDescent="0.35">
      <c r="B47" s="26"/>
      <c r="C47" s="26"/>
    </row>
    <row r="48" spans="2:3" x14ac:dyDescent="0.35">
      <c r="B48" s="26"/>
      <c r="C48" s="26"/>
    </row>
    <row r="49" spans="2:3" x14ac:dyDescent="0.35">
      <c r="B49" s="26"/>
      <c r="C49" s="26"/>
    </row>
    <row r="50" spans="2:3" x14ac:dyDescent="0.35">
      <c r="B50" s="26"/>
      <c r="C50" s="26"/>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62" t="s">
        <v>73</v>
      </c>
      <c r="B1" s="62"/>
      <c r="C1" s="62"/>
    </row>
    <row r="2" spans="1:3" x14ac:dyDescent="0.35">
      <c r="A2" s="9" t="s">
        <v>21</v>
      </c>
      <c r="B2" s="41" t="str">
        <f>'GENERALES NOTA 321'!B2:C2</f>
        <v>SINIESTRO 213096243 - APLICATIVO 214937</v>
      </c>
      <c r="C2" s="42"/>
    </row>
    <row r="3" spans="1:3" x14ac:dyDescent="0.35">
      <c r="A3" s="20" t="s">
        <v>5</v>
      </c>
      <c r="B3" s="41" t="str">
        <f>'GENERALES NOTA 322'!B2:C2</f>
        <v>PRF- 85112-2022-41434</v>
      </c>
      <c r="C3" s="42"/>
    </row>
    <row r="4" spans="1:3" s="2" customFormat="1" x14ac:dyDescent="0.35">
      <c r="A4" s="5" t="s">
        <v>6</v>
      </c>
      <c r="B4" s="43" t="str">
        <f>'GENERALES NOTA 322'!B3:C3</f>
        <v>CONTRALORÍA GENERAL DE LA REPÚBLICA - CONTRALORÍA DELEGADA PARA RESPONSABILIDAD FISCAL,
INTERVENCIÓN JUDICIAL Y COBRO COACTIVO
UNIDAD DE RESPONSABILIDAD FISCAL
DIRECCIÓN DE INVESTIGACIONES 2</v>
      </c>
      <c r="C4" s="43"/>
    </row>
    <row r="5" spans="1:3" s="2" customFormat="1" x14ac:dyDescent="0.35">
      <c r="A5" s="5" t="s">
        <v>9</v>
      </c>
      <c r="B5" s="41" t="str">
        <f>'IMPUTACIÓN- GENERALES NOTA 324 '!B5:C5</f>
        <v>EMPRESAS MUNICIPALES DE CALI
EMCALI E.I.C.E. E.S.P</v>
      </c>
      <c r="C5" s="42"/>
    </row>
    <row r="6" spans="1:3" s="2" customFormat="1" x14ac:dyDescent="0.35">
      <c r="A6" s="5" t="s">
        <v>10</v>
      </c>
      <c r="B6" s="43">
        <f>'GENERALES NOTA 322'!B7:C7</f>
        <v>74451434</v>
      </c>
      <c r="C6" s="43"/>
    </row>
    <row r="7" spans="1:3" s="2" customFormat="1" x14ac:dyDescent="0.35">
      <c r="A7" s="5" t="s">
        <v>11</v>
      </c>
      <c r="B7" s="43" t="str">
        <f>'GENERALES NOTA 322'!B8:C8</f>
        <v>ALLIANZ SEGUROS S.A (80%) Y LA PREVISORA S.A. COMPAÑÍA DE SEGUROS (20%)</v>
      </c>
      <c r="C7" s="43"/>
    </row>
    <row r="8" spans="1:3" x14ac:dyDescent="0.35">
      <c r="A8" s="10" t="s">
        <v>62</v>
      </c>
      <c r="B8" s="49"/>
      <c r="C8" s="50"/>
    </row>
    <row r="9" spans="1:3" x14ac:dyDescent="0.35">
      <c r="A9" s="10" t="s">
        <v>66</v>
      </c>
      <c r="B9" s="87"/>
      <c r="C9" s="87"/>
    </row>
    <row r="10" spans="1:3" x14ac:dyDescent="0.35">
      <c r="A10" s="10" t="s">
        <v>74</v>
      </c>
      <c r="B10" s="87"/>
      <c r="C10" s="87"/>
    </row>
    <row r="11" spans="1:3" ht="43.5" x14ac:dyDescent="0.35">
      <c r="A11" s="5" t="s">
        <v>75</v>
      </c>
      <c r="B11" s="43"/>
      <c r="C11" s="43"/>
    </row>
    <row r="12" spans="1:3" ht="43.5" x14ac:dyDescent="0.35">
      <c r="A12" s="5" t="s">
        <v>76</v>
      </c>
      <c r="B12" s="43"/>
      <c r="C12" s="43"/>
    </row>
    <row r="13" spans="1:3" x14ac:dyDescent="0.35">
      <c r="A13" s="5" t="s">
        <v>77</v>
      </c>
      <c r="B13" s="8"/>
      <c r="C13" s="8"/>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88"/>
      <c r="C2" s="88"/>
      <c r="I2" t="s">
        <v>78</v>
      </c>
      <c r="N2" t="s">
        <v>72</v>
      </c>
    </row>
    <row r="3" spans="2:14" ht="15" customHeight="1" thickTop="1" thickBot="1" x14ac:dyDescent="0.4">
      <c r="B3" s="88" t="s">
        <v>79</v>
      </c>
      <c r="C3" s="88"/>
      <c r="I3" t="s">
        <v>63</v>
      </c>
      <c r="N3" t="s">
        <v>63</v>
      </c>
    </row>
    <row r="4" spans="2:14" ht="15" customHeight="1" thickTop="1" thickBot="1" x14ac:dyDescent="0.4">
      <c r="B4" s="13" t="s">
        <v>80</v>
      </c>
      <c r="C4" s="14"/>
      <c r="I4" t="s">
        <v>81</v>
      </c>
      <c r="N4" t="s">
        <v>65</v>
      </c>
    </row>
    <row r="5" spans="2:14" ht="15" customHeight="1" thickTop="1" thickBot="1" x14ac:dyDescent="0.4">
      <c r="B5" s="13" t="s">
        <v>82</v>
      </c>
      <c r="C5" s="14"/>
    </row>
    <row r="6" spans="2:14" ht="15" customHeight="1" thickTop="1" thickBot="1" x14ac:dyDescent="0.4">
      <c r="B6" s="13" t="s">
        <v>83</v>
      </c>
      <c r="C6" s="14"/>
    </row>
    <row r="7" spans="2:14" ht="44.5" thickTop="1" thickBot="1" x14ac:dyDescent="0.4">
      <c r="B7" s="13" t="s">
        <v>84</v>
      </c>
      <c r="C7" s="15"/>
    </row>
    <row r="8" spans="2:14" ht="30" thickTop="1" thickBot="1" x14ac:dyDescent="0.4">
      <c r="B8" s="13" t="s">
        <v>85</v>
      </c>
      <c r="C8" s="14"/>
    </row>
    <row r="9" spans="2:14" ht="44.5" thickTop="1" thickBot="1" x14ac:dyDescent="0.4">
      <c r="B9" s="13" t="s">
        <v>86</v>
      </c>
      <c r="C9" s="16"/>
    </row>
    <row r="10" spans="2:14" ht="15" customHeight="1" thickTop="1" x14ac:dyDescent="0.3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headerFooter>
    <oddHeader>&amp;C&amp;"Calibri"&amp;10&amp;K000000 Internal&amp;1#_x000D_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25</v>
      </c>
      <c r="B1" t="s">
        <v>87</v>
      </c>
      <c r="C1" s="7" t="s">
        <v>29</v>
      </c>
      <c r="D1" s="7" t="s">
        <v>33</v>
      </c>
      <c r="E1" s="3" t="s">
        <v>88</v>
      </c>
      <c r="F1" s="2" t="s">
        <v>65</v>
      </c>
      <c r="G1" s="4">
        <v>0</v>
      </c>
      <c r="H1" t="s">
        <v>89</v>
      </c>
      <c r="I1" t="s">
        <v>90</v>
      </c>
    </row>
    <row r="2" spans="1:9" x14ac:dyDescent="0.35">
      <c r="A2" t="s">
        <v>91</v>
      </c>
      <c r="B2" t="s">
        <v>92</v>
      </c>
      <c r="C2" t="s">
        <v>93</v>
      </c>
      <c r="D2" s="2" t="s">
        <v>94</v>
      </c>
      <c r="E2" s="1" t="s">
        <v>95</v>
      </c>
      <c r="F2" s="2" t="s">
        <v>72</v>
      </c>
      <c r="G2" s="4">
        <v>0.7</v>
      </c>
      <c r="H2" t="s">
        <v>96</v>
      </c>
      <c r="I2" t="s">
        <v>97</v>
      </c>
    </row>
    <row r="3" spans="1:9" x14ac:dyDescent="0.35">
      <c r="A3" t="s">
        <v>98</v>
      </c>
      <c r="C3" t="s">
        <v>99</v>
      </c>
      <c r="D3" s="2" t="s">
        <v>100</v>
      </c>
      <c r="E3" s="1" t="s">
        <v>101</v>
      </c>
      <c r="F3" s="2" t="s">
        <v>63</v>
      </c>
      <c r="G3" s="4">
        <v>0.3</v>
      </c>
      <c r="H3" t="s">
        <v>102</v>
      </c>
      <c r="I3" t="s">
        <v>103</v>
      </c>
    </row>
    <row r="4" spans="1:9" x14ac:dyDescent="0.35">
      <c r="A4" t="s">
        <v>104</v>
      </c>
      <c r="C4" t="s">
        <v>105</v>
      </c>
      <c r="E4" s="1" t="s">
        <v>106</v>
      </c>
      <c r="H4" t="s">
        <v>107</v>
      </c>
      <c r="I4" t="s">
        <v>108</v>
      </c>
    </row>
    <row r="5" spans="1:9" x14ac:dyDescent="0.35">
      <c r="A5" t="s">
        <v>109</v>
      </c>
      <c r="E5" s="1" t="s">
        <v>110</v>
      </c>
      <c r="H5" t="s">
        <v>111</v>
      </c>
      <c r="I5" t="s">
        <v>112</v>
      </c>
    </row>
    <row r="6" spans="1:9" x14ac:dyDescent="0.35">
      <c r="E6" s="1" t="s">
        <v>113</v>
      </c>
      <c r="I6" t="s">
        <v>114</v>
      </c>
    </row>
    <row r="7" spans="1:9" x14ac:dyDescent="0.35">
      <c r="E7" s="1" t="s">
        <v>115</v>
      </c>
    </row>
    <row r="8" spans="1:9" x14ac:dyDescent="0.35">
      <c r="E8" s="1" t="s">
        <v>116</v>
      </c>
    </row>
  </sheetData>
  <pageMargins left="0.7" right="0.7" top="0.75" bottom="0.75" header="0.3" footer="0.3"/>
  <pageSetup orientation="portrait" horizontalDpi="90" verticalDpi="90" r:id="rId1"/>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2025-06-18T22:26:27Z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ContentTypeId">
    <vt:lpwstr>0x0101002C92A54D8AB3014FADD0201C99992F62</vt:lpwstr>
  </property>
  <property fmtid="{D5CDD505-2E9C-101B-9397-08002B2CF9AE}" pid="24" name="_NewReviewCycle">
    <vt:lpwstr/>
  </property>
  <property fmtid="{D5CDD505-2E9C-101B-9397-08002B2CF9AE}" pid="25" name="MediaServiceImageTags">
    <vt:lpwstr/>
  </property>
  <property fmtid="{D5CDD505-2E9C-101B-9397-08002B2CF9AE}" pid="26" name="MSIP_Label_863bc15e-e7bf-41c1-bdb3-03882d8a2e2c_Enabled">
    <vt:lpwstr>true</vt:lpwstr>
  </property>
  <property fmtid="{D5CDD505-2E9C-101B-9397-08002B2CF9AE}" pid="27" name="MSIP_Label_863bc15e-e7bf-41c1-bdb3-03882d8a2e2c_SetDate">
    <vt:lpwstr>2025-06-18T20:59:27Z</vt:lpwstr>
  </property>
  <property fmtid="{D5CDD505-2E9C-101B-9397-08002B2CF9AE}" pid="28" name="MSIP_Label_863bc15e-e7bf-41c1-bdb3-03882d8a2e2c_Method">
    <vt:lpwstr>Privileged</vt:lpwstr>
  </property>
  <property fmtid="{D5CDD505-2E9C-101B-9397-08002B2CF9AE}" pid="29" name="MSIP_Label_863bc15e-e7bf-41c1-bdb3-03882d8a2e2c_Name">
    <vt:lpwstr>863bc15e-e7bf-41c1-bdb3-03882d8a2e2c</vt:lpwstr>
  </property>
  <property fmtid="{D5CDD505-2E9C-101B-9397-08002B2CF9AE}" pid="30" name="MSIP_Label_863bc15e-e7bf-41c1-bdb3-03882d8a2e2c_SiteId">
    <vt:lpwstr>6e06e42d-6925-47c6-b9e7-9581c7ca302a</vt:lpwstr>
  </property>
  <property fmtid="{D5CDD505-2E9C-101B-9397-08002B2CF9AE}" pid="31" name="MSIP_Label_863bc15e-e7bf-41c1-bdb3-03882d8a2e2c_ActionId">
    <vt:lpwstr>fbd2b4b7-f782-4b84-92f6-bfaedbba305c</vt:lpwstr>
  </property>
  <property fmtid="{D5CDD505-2E9C-101B-9397-08002B2CF9AE}" pid="32" name="MSIP_Label_863bc15e-e7bf-41c1-bdb3-03882d8a2e2c_ContentBits">
    <vt:lpwstr>1</vt:lpwstr>
  </property>
  <property fmtid="{D5CDD505-2E9C-101B-9397-08002B2CF9AE}" pid="33" name="MSIP_Label_863bc15e-e7bf-41c1-bdb3-03882d8a2e2c_Tag">
    <vt:lpwstr>10, 0, 1, 1</vt:lpwstr>
  </property>
</Properties>
</file>