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1"/>
  <workbookPr codeName="ThisWorkbook"/>
  <mc:AlternateContent xmlns:mc="http://schemas.openxmlformats.org/markup-compatibility/2006">
    <mc:Choice Requires="x15">
      <x15ac:absPath xmlns:x15ac="http://schemas.microsoft.com/office/spreadsheetml/2010/11/ac" url="C:\Users\ce02653\Desktop\Isbel Lamprea Mur\"/>
    </mc:Choice>
  </mc:AlternateContent>
  <xr:revisionPtr revIDLastSave="0" documentId="8_{36D2F153-30D4-4B15-8425-DC2AB0EA5C25}" xr6:coauthVersionLast="47" xr6:coauthVersionMax="47" xr10:uidLastSave="{00000000-0000-0000-0000-000000000000}"/>
  <bookViews>
    <workbookView xWindow="-110" yWindow="-110" windowWidth="19420" windowHeight="10300" firstSheet="1"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<sst xmlns="http://schemas.openxmlformats.org/spreadsheetml/2006/main" count="234" uniqueCount="175">
  <si>
    <t>SOLICITUD DE ANTECEDENTES -ABOGADO EXTERNO-</t>
  </si>
  <si>
    <t>Radicado(23 digitos)</t>
  </si>
  <si>
    <r>
      <t>110014003036-</t>
    </r>
    <r>
      <rPr>
        <b/>
        <u/>
        <sz val="11"/>
        <color theme="1"/>
        <rFont val="Calibri"/>
        <family val="2"/>
        <scheme val="minor"/>
      </rPr>
      <t>2024-00427</t>
    </r>
    <r>
      <rPr>
        <sz val="11"/>
        <color theme="1"/>
        <rFont val="Calibri"/>
        <family val="2"/>
        <scheme val="minor"/>
      </rPr>
      <t>-00</t>
    </r>
  </si>
  <si>
    <t>Juzgado</t>
  </si>
  <si>
    <t>JUZGADO 36 CIVIL MUNICIPAL DE BOGOTÁ</t>
  </si>
  <si>
    <t>Demandado</t>
  </si>
  <si>
    <t>ANDRÉS FELIPE TORRES RODRÍGUEZ - MARCO ALBERTO TORRES DELGADO</t>
  </si>
  <si>
    <t xml:space="preserve">Demandante </t>
  </si>
  <si>
    <t>ISBEL LAMPREA MUR (VICTIMA - 07/12/1969) - FERNANDO LARA (VICTIMA - 25/06/1983) - ÍNGRID YURANI PORTELA LAMPREA (HIJA - 11/10/1986) - ANDREA JULIETH PORTELA LAMPREA (HIJA - 27/10/1993) - RUTH LIZETH PORTELA LAMPREA (HIJA - 10/06/1990)</t>
  </si>
  <si>
    <t>Tipo de vinculacion compañía</t>
  </si>
  <si>
    <t>LLAMADA EN GARANTIA</t>
  </si>
  <si>
    <t xml:space="preserve">Tipo de perjucio </t>
  </si>
  <si>
    <t xml:space="preserve">RCE LESIONES </t>
  </si>
  <si>
    <t>INTERVINIENTE -Nombre de lesionado o muerto (s) del proceso</t>
  </si>
  <si>
    <t xml:space="preserve">ISBEL LAMPREA MUR - FERNANDO LARA (LESIONADOS) </t>
  </si>
  <si>
    <t xml:space="preserve">Numero de identificacion </t>
  </si>
  <si>
    <t>39.566.064 - 11.229.790</t>
  </si>
  <si>
    <t xml:space="preserve">Domicilio </t>
  </si>
  <si>
    <t>DESCONOCIDO</t>
  </si>
  <si>
    <t xml:space="preserve">Telefono </t>
  </si>
  <si>
    <t>Correo electronico</t>
  </si>
  <si>
    <t xml:space="preserve">Estado Civil </t>
  </si>
  <si>
    <t>UNIÓN MARITAL DE HECHO</t>
  </si>
  <si>
    <t xml:space="preserve">Fecha de nacimiento </t>
  </si>
  <si>
    <t>07/12/1969 - 25/06/1983</t>
  </si>
  <si>
    <t xml:space="preserve">Edad al momento del siniestro </t>
  </si>
  <si>
    <t>53 AÑOS - 39 AÑOS</t>
  </si>
  <si>
    <t xml:space="preserve">Fecha de defuncion </t>
  </si>
  <si>
    <t>N/A</t>
  </si>
  <si>
    <t xml:space="preserve">Situcion Laboral </t>
  </si>
  <si>
    <t xml:space="preserve">Profesion </t>
  </si>
  <si>
    <t xml:space="preserve">Ingresos Netos </t>
  </si>
  <si>
    <t>Numero de Lesionados y/o fallecidos  según IPAT</t>
  </si>
  <si>
    <t>2 (SIN IPAT)</t>
  </si>
  <si>
    <t xml:space="preserve">Condicion </t>
  </si>
  <si>
    <t>Peaton</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</si>
  <si>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</si>
  <si>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</si>
  <si>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</si>
  <si>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</si>
  <si>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día ocho (08) de diciembre de 2022, siendo las 3:20 pm, la señora ISBEL LAMPREA MUR se encontraba caminando sobre la vía Tocaima- Vereda Presidente, en compañía de su esposo, el señor FERNANDO LARA, cuando fueron atropellados por el vehículo de placas DZR-422, conducido por el señor MARCO ALBERTO TORRES DELGADO.
2. Aducen los demandantes que el señor MARCO ALBERTO TORRES DELGADO huyó del lugar y posteriormente fue retenido en el CAI de ciudad Montes en el municipio de Girardot.
3. Se refiere en el libelo de la demanda que, debido a las lesiones sufridas, la señora ISBEL LAMPREA MUR fue diagnosticada con un traumatismo cerebral focal y el señor FERNANDO LARA, con una contusión de otras partes de la muñeca y de la mano.</t>
  </si>
  <si>
    <t>Asegurado</t>
  </si>
  <si>
    <t>ANDRÉS FELIPE TORRES RODRÍGUEZ</t>
  </si>
  <si>
    <t>Nit Asegurado</t>
  </si>
  <si>
    <t>Placa vehículo asegurado (si aplica)</t>
  </si>
  <si>
    <t>DZR422</t>
  </si>
  <si>
    <t>No. Póliza vinculada</t>
  </si>
  <si>
    <t>023146370 / 0</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</si>
  <si>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</si>
  <si>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</si>
  <si>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</si>
  <si>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</si>
  <si>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</si>
  <si>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 xml:space="preserve">SINIESTRO 121388209   LEGIS </t>
  </si>
  <si>
    <t>INTERVINIENTE</t>
  </si>
  <si>
    <t>PÓLIZA</t>
  </si>
  <si>
    <t>AMPARO A AFECTAR</t>
  </si>
  <si>
    <t>VALOR ASEGURADO</t>
  </si>
  <si>
    <t>DEDUCIBLE</t>
  </si>
  <si>
    <t>MODALIDAD</t>
  </si>
  <si>
    <t>OCURRENCIA</t>
  </si>
  <si>
    <t xml:space="preserve">VIGENCIA </t>
  </si>
  <si>
    <t>Desde las 00:00 horas del 01/09/2022 hasta las 24:00 horas del 31/08/2023</t>
  </si>
  <si>
    <t xml:space="preserve">SINIESTRO DENTRO DE LA VIGENCIA? </t>
  </si>
  <si>
    <t>SI</t>
  </si>
  <si>
    <t>CARTERA A DÍA</t>
  </si>
  <si>
    <t>COASEGURO</t>
  </si>
  <si>
    <t xml:space="preserve">ASEGURADORAS  </t>
  </si>
  <si>
    <t xml:space="preserve">% DE PARTICIPACION </t>
  </si>
  <si>
    <t>ALLIANZ</t>
  </si>
  <si>
    <t>REASEGURO- SUPERA LOS $500M-</t>
  </si>
  <si>
    <t>LARGE GLOSSES</t>
  </si>
  <si>
    <t>MOTIVO DE LA DEMANDA</t>
  </si>
  <si>
    <t>Pretensiones elevadas- reclamación Compañía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</si>
  <si>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</si>
  <si>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</si>
  <si>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</si>
  <si>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</si>
  <si>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</si>
  <si>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</si>
  <si>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</si>
  <si>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</si>
  <si>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</si>
  <si>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</si>
  <si>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</si>
  <si>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</si>
  <si>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</si>
  <si>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</si>
  <si>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</si>
  <si>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</si>
  <si>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</si>
  <si>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</si>
  <si>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</si>
  <si>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</si>
  <si>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</si>
  <si>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</si>
  <si>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</si>
  <si>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</si>
  <si>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</si>
  <si>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</si>
  <si>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</si>
  <si>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</si>
  <si>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</si>
  <si>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</si>
  <si>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</si>
  <si>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</si>
  <si>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</si>
  <si>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</si>
  <si>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</si>
  <si>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</si>
  <si>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</si>
  <si>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</si>
  <si>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</si>
  <si>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</si>
  <si>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</si>
  <si>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</si>
  <si>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</si>
  <si>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</si>
  <si>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</si>
  <si>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</si>
  <si>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</si>
  <si>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</si>
  <si>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</si>
  <si>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</si>
  <si>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</si>
  <si>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</si>
  <si>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</si>
  <si>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</si>
  <si>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</si>
  <si>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</si>
  <si>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</si>
  <si>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</si>
  <si>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</si>
  <si>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</si>
  <si>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</si>
  <si>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</si>
  <si>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</si>
  <si>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</si>
  <si>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</si>
  <si>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</si>
  <si>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</si>
  <si>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</si>
  <si>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</si>
  <si>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</si>
  <si>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</si>
  <si>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</si>
  <si>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</si>
  <si>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</si>
  <si>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</si>
  <si>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</si>
  <si>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Ocupado - Autonomo</t>
  </si>
  <si>
    <t>Cliclista vehículo</t>
  </si>
  <si>
    <t>RCE HOMICIDIO-LESION</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</si>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</sst>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u/>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4"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4"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cellXfs>
  <cellStyles count="4">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8" zoomScale="90" zoomScaleNormal="90" workbookViewId="0">
      <selection activeCell="B22" sqref="A22:C22"/>
    </sheetView>
  </sheetViews>
  <sheetFormatPr defaultColWidth="0" defaultRowHeight="14.45"/>
  <cols>
    <col min="1" max="1" width="53.5703125" style="8" customWidth="1"/>
    <col min="2" max="2" width="55.140625" style="8" customWidth="1"/>
    <col min="3" max="3" width="19.140625" style="8" customWidth="1"/>
    <col min="4" max="16384" width="11.42578125" style="2" hidden="1"/>
  </cols>
  <sheetData>
    <row r="1" spans="1:3" ht="18.600000000000001">
      <c r="A1" s="45" t="s">
        <v>0</v>
      </c>
      <c r="B1" s="45"/>
      <c r="C1" s="45"/>
    </row>
    <row r="2" spans="1:3" ht="14.45" customHeight="1">
      <c r="A2" s="5" t="s">
        <v>1</v>
      </c>
      <c r="B2" s="50" t="s">
        <v>2</v>
      </c>
      <c r="C2" s="51"/>
    </row>
    <row r="3" spans="1:3" ht="14.45" customHeight="1">
      <c r="A3" s="5" t="s">
        <v>3</v>
      </c>
      <c r="B3" s="48" t="s">
        <v>4</v>
      </c>
      <c r="C3" s="49"/>
    </row>
    <row r="4" spans="1:3" ht="14.45" customHeight="1">
      <c r="A4" s="5" t="s">
        <v>5</v>
      </c>
      <c r="B4" s="48" t="s">
        <v>6</v>
      </c>
      <c r="C4" s="49"/>
    </row>
    <row r="5" spans="1:3" ht="14.45" customHeight="1">
      <c r="A5" s="5" t="s">
        <v>7</v>
      </c>
      <c r="B5" s="48" t="s">
        <v>8</v>
      </c>
      <c r="C5" s="49"/>
    </row>
    <row r="6" spans="1:3" ht="14.45" customHeight="1">
      <c r="A6" s="5" t="s">
        <v>9</v>
      </c>
      <c r="B6" s="46" t="s">
        <v>10</v>
      </c>
      <c r="C6" s="46"/>
    </row>
    <row r="7" spans="1:3" ht="14.45" customHeight="1">
      <c r="A7" s="27" t="s">
        <v>11</v>
      </c>
      <c r="B7" s="48" t="s">
        <v>12</v>
      </c>
      <c r="C7" s="49"/>
    </row>
    <row r="8" spans="1:3" ht="14.45" customHeight="1">
      <c r="A8" s="28" t="s">
        <v>13</v>
      </c>
      <c r="B8" s="46" t="s">
        <v>14</v>
      </c>
      <c r="C8" s="46"/>
    </row>
    <row r="9" spans="1:3" ht="14.45" customHeight="1">
      <c r="A9" s="28" t="s">
        <v>15</v>
      </c>
      <c r="B9" s="46" t="s">
        <v>16</v>
      </c>
      <c r="C9" s="46"/>
    </row>
    <row r="10" spans="1:3" ht="14.45" customHeight="1">
      <c r="A10" s="28" t="s">
        <v>17</v>
      </c>
      <c r="B10" s="47" t="s">
        <v>18</v>
      </c>
      <c r="C10" s="47"/>
    </row>
    <row r="11" spans="1:3" ht="14.45" customHeight="1">
      <c r="A11" s="29" t="s">
        <v>19</v>
      </c>
      <c r="B11" s="47" t="s">
        <v>18</v>
      </c>
      <c r="C11" s="47"/>
    </row>
    <row r="12" spans="1:3" ht="14.45" customHeight="1">
      <c r="A12" s="5" t="s">
        <v>20</v>
      </c>
      <c r="B12" s="47" t="s">
        <v>18</v>
      </c>
      <c r="C12" s="47"/>
    </row>
    <row r="13" spans="1:3" ht="14.45" customHeight="1">
      <c r="A13" s="5" t="s">
        <v>21</v>
      </c>
      <c r="B13" s="46" t="s">
        <v>22</v>
      </c>
      <c r="C13" s="46"/>
    </row>
    <row r="14" spans="1:3" ht="14.45" customHeight="1">
      <c r="A14" s="5" t="s">
        <v>23</v>
      </c>
      <c r="B14" s="53" t="s">
        <v>24</v>
      </c>
      <c r="C14" s="46"/>
    </row>
    <row r="15" spans="1:3" ht="14.45" customHeight="1">
      <c r="A15" s="5" t="s">
        <v>25</v>
      </c>
      <c r="B15" s="46" t="s">
        <v>26</v>
      </c>
      <c r="C15" s="46"/>
    </row>
    <row r="16" spans="1:3" ht="14.45" customHeight="1">
      <c r="A16" s="5" t="s">
        <v>27</v>
      </c>
      <c r="B16" s="46" t="s">
        <v>28</v>
      </c>
      <c r="C16" s="46"/>
    </row>
    <row r="17" spans="1:3" ht="14.45" customHeight="1">
      <c r="A17" s="5" t="s">
        <v>29</v>
      </c>
      <c r="B17" s="47" t="s">
        <v>18</v>
      </c>
      <c r="C17" s="47"/>
    </row>
    <row r="18" spans="1:3" ht="14.45" customHeight="1">
      <c r="A18" s="5" t="s">
        <v>30</v>
      </c>
      <c r="B18" s="47" t="s">
        <v>18</v>
      </c>
      <c r="C18" s="47"/>
    </row>
    <row r="19" spans="1:3" ht="14.45" customHeight="1">
      <c r="A19" s="5" t="s">
        <v>31</v>
      </c>
      <c r="B19" s="47" t="s">
        <v>18</v>
      </c>
      <c r="C19" s="47"/>
    </row>
    <row r="20" spans="1:3" ht="14.45" customHeight="1">
      <c r="A20" s="5" t="s">
        <v>32</v>
      </c>
      <c r="B20" s="46" t="s">
        <v>33</v>
      </c>
      <c r="C20" s="46"/>
    </row>
    <row r="21" spans="1:3" ht="14.45" customHeight="1">
      <c r="A21" s="5" t="s">
        <v>34</v>
      </c>
      <c r="B21" s="47" t="s">
        <v>35</v>
      </c>
      <c r="C21" s="47"/>
    </row>
    <row r="22" spans="1:3" ht="14.45" customHeight="1">
      <c r="A22" s="28" t="s">
        <v>36</v>
      </c>
      <c r="B22" s="58">
        <v>44903</v>
      </c>
      <c r="C22" s="57"/>
    </row>
    <row r="23" spans="1:3" ht="14.45" customHeight="1">
      <c r="A23" s="28" t="s">
        <v>37</v>
      </c>
      <c r="B23" s="58">
        <v>45210</v>
      </c>
      <c r="C23" s="58"/>
    </row>
    <row r="24" spans="1:3" ht="14.45" customHeight="1">
      <c r="A24" s="28" t="s">
        <v>38</v>
      </c>
      <c r="B24" s="58">
        <v>45267</v>
      </c>
      <c r="C24" s="58"/>
    </row>
    <row r="25" spans="1:3">
      <c r="A25" s="52" t="s">
        <v>39</v>
      </c>
      <c r="B25" s="57" t="s">
        <v>40</v>
      </c>
      <c r="C25" s="44"/>
    </row>
    <row r="26" spans="1:3">
      <c r="A26" s="52"/>
      <c r="B26" s="44"/>
      <c r="C26" s="44"/>
    </row>
    <row r="27" spans="1:3" ht="100.5" customHeight="1">
      <c r="A27" s="52"/>
      <c r="B27" s="44"/>
      <c r="C27" s="44"/>
    </row>
    <row r="28" spans="1:3">
      <c r="A28" s="28" t="s">
        <v>41</v>
      </c>
      <c r="B28" s="44" t="s">
        <v>42</v>
      </c>
      <c r="C28" s="44"/>
    </row>
    <row r="29" spans="1:3">
      <c r="A29" s="28" t="s">
        <v>43</v>
      </c>
      <c r="B29" s="54">
        <v>81717297</v>
      </c>
      <c r="C29" s="44"/>
    </row>
    <row r="30" spans="1:3">
      <c r="A30" s="28" t="s">
        <v>44</v>
      </c>
      <c r="B30" s="44" t="s">
        <v>45</v>
      </c>
      <c r="C30" s="44"/>
    </row>
    <row r="31" spans="1:3">
      <c r="A31" s="28" t="s">
        <v>46</v>
      </c>
      <c r="B31" s="44" t="s">
        <v>47</v>
      </c>
      <c r="C31" s="44"/>
    </row>
    <row r="32" spans="1:3">
      <c r="A32" s="28" t="s">
        <v>48</v>
      </c>
      <c r="B32" s="55">
        <v>45525</v>
      </c>
      <c r="C32" s="56"/>
    </row>
    <row r="33" spans="1:3">
      <c r="A33" s="5" t="s">
        <v>49</v>
      </c>
      <c r="B33" s="53">
        <v>45568</v>
      </c>
      <c r="C33" s="53"/>
    </row>
    <row r="34" spans="1:3" ht="43.5">
      <c r="A34" s="5" t="s">
        <v>50</v>
      </c>
      <c r="B34" s="53">
        <v>45601</v>
      </c>
      <c r="C34" s="46"/>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85" zoomScaleNormal="85" workbookViewId="0">
      <selection activeCell="B25" sqref="B25:C25"/>
    </sheetView>
  </sheetViews>
  <sheetFormatPr defaultColWidth="0" defaultRowHeight="14.45"/>
  <cols>
    <col min="1" max="1" width="49.85546875" customWidth="1"/>
    <col min="2" max="2" width="31.42578125" customWidth="1"/>
    <col min="3" max="3" width="90.140625" customWidth="1"/>
    <col min="4" max="16384" width="11.42578125" hidden="1"/>
  </cols>
  <sheetData>
    <row r="1" spans="1:3" ht="18.600000000000001">
      <c r="A1" s="78" t="s">
        <v>51</v>
      </c>
      <c r="B1" s="78"/>
      <c r="C1" s="78"/>
    </row>
    <row r="2" spans="1:3" ht="15.75" customHeight="1">
      <c r="A2" s="20" t="s">
        <v>52</v>
      </c>
      <c r="B2" s="68" t="s">
        <v>53</v>
      </c>
      <c r="C2" s="69"/>
    </row>
    <row r="3" spans="1:3" s="2" customFormat="1">
      <c r="A3" s="5" t="s">
        <v>1</v>
      </c>
      <c r="B3" s="46" t="str">
        <f>'AUTOS  NOTA 322'!B2:C2</f>
        <v>110014003036-2024-00427-00</v>
      </c>
      <c r="C3" s="46"/>
    </row>
    <row r="4" spans="1:3" s="2" customFormat="1">
      <c r="A4" s="5" t="s">
        <v>3</v>
      </c>
      <c r="B4" s="46" t="str">
        <f>'AUTOS  NOTA 322'!B3:C3</f>
        <v>JUZGADO 36 CIVIL MUNICIPAL DE BOGOTÁ</v>
      </c>
      <c r="C4" s="46"/>
    </row>
    <row r="5" spans="1:3" s="2" customFormat="1">
      <c r="A5" s="5" t="s">
        <v>5</v>
      </c>
      <c r="B5" s="46" t="str">
        <f>'AUTOS  NOTA 322'!B4:C4</f>
        <v>ANDRÉS FELIPE TORRES RODRÍGUEZ - MARCO ALBERTO TORRES DELGADO</v>
      </c>
      <c r="C5" s="46"/>
    </row>
    <row r="6" spans="1:3" s="2" customFormat="1">
      <c r="A6" s="5" t="s">
        <v>7</v>
      </c>
      <c r="B6" s="46" t="str">
        <f>'AUTOS  NOTA 322'!B5:C5</f>
        <v>ISBEL LAMPREA MUR (VICTIMA - 07/12/1969) - FERNANDO LARA (VICTIMA - 25/06/1983) - ÍNGRID YURANI PORTELA LAMPREA (HIJA - 11/10/1986) - ANDREA JULIETH PORTELA LAMPREA (HIJA - 27/10/1993) - RUTH LIZETH PORTELA LAMPREA (HIJA - 10/06/1990)</v>
      </c>
      <c r="C6" s="46"/>
    </row>
    <row r="7" spans="1:3" s="2" customFormat="1">
      <c r="A7" s="5" t="s">
        <v>9</v>
      </c>
      <c r="B7" s="46" t="str">
        <f>'AUTOS  NOTA 322'!B6:C6</f>
        <v>LLAMADA EN GARANTIA</v>
      </c>
      <c r="C7" s="46"/>
    </row>
    <row r="8" spans="1:3" s="2" customFormat="1">
      <c r="A8" s="31" t="s">
        <v>54</v>
      </c>
      <c r="B8" s="46" t="str">
        <f>'AUTOS  NOTA 322'!B7:C8</f>
        <v xml:space="preserve">ISBEL LAMPREA MUR - FERNANDO LARA (LESIONADOS) </v>
      </c>
      <c r="C8" s="46"/>
    </row>
    <row r="9" spans="1:3">
      <c r="A9" s="20" t="s">
        <v>55</v>
      </c>
      <c r="B9" s="46">
        <v>23146370</v>
      </c>
      <c r="C9" s="46"/>
    </row>
    <row r="10" spans="1:3">
      <c r="A10" s="20" t="s">
        <v>56</v>
      </c>
      <c r="B10" s="48" t="s">
        <v>12</v>
      </c>
      <c r="C10" s="49"/>
    </row>
    <row r="11" spans="1:3">
      <c r="A11" s="20" t="s">
        <v>57</v>
      </c>
      <c r="B11" s="61">
        <v>4000000000</v>
      </c>
      <c r="C11" s="62"/>
    </row>
    <row r="12" spans="1:3">
      <c r="A12" s="20" t="s">
        <v>58</v>
      </c>
      <c r="B12" s="61">
        <v>0</v>
      </c>
      <c r="C12" s="62"/>
    </row>
    <row r="13" spans="1:3">
      <c r="A13" s="20" t="s">
        <v>59</v>
      </c>
      <c r="B13" s="48" t="s">
        <v>60</v>
      </c>
      <c r="C13" s="49"/>
    </row>
    <row r="14" spans="1:3">
      <c r="A14" s="20" t="s">
        <v>61</v>
      </c>
      <c r="B14" s="47" t="s">
        <v>62</v>
      </c>
      <c r="C14" s="46"/>
    </row>
    <row r="15" spans="1:3">
      <c r="A15" s="20" t="s">
        <v>63</v>
      </c>
      <c r="B15" s="46" t="s">
        <v>64</v>
      </c>
      <c r="C15" s="46"/>
    </row>
    <row r="16" spans="1:3">
      <c r="A16" s="20" t="s">
        <v>65</v>
      </c>
      <c r="B16" s="46" t="s">
        <v>64</v>
      </c>
      <c r="C16" s="46"/>
    </row>
    <row r="17" spans="1:3">
      <c r="A17" s="65" t="s">
        <v>66</v>
      </c>
      <c r="B17" s="46"/>
      <c r="C17" s="46"/>
    </row>
    <row r="18" spans="1:3">
      <c r="A18" s="66"/>
      <c r="B18" s="10" t="s">
        <v>67</v>
      </c>
      <c r="C18" s="10" t="s">
        <v>68</v>
      </c>
    </row>
    <row r="19" spans="1:3">
      <c r="A19" s="66"/>
      <c r="B19" s="6" t="s">
        <v>69</v>
      </c>
      <c r="C19" s="6"/>
    </row>
    <row r="20" spans="1:3">
      <c r="A20" s="66"/>
      <c r="B20" s="6"/>
      <c r="C20" s="6"/>
    </row>
    <row r="21" spans="1:3">
      <c r="A21" s="67"/>
      <c r="B21" s="6"/>
      <c r="C21" s="6"/>
    </row>
    <row r="22" spans="1:3">
      <c r="A22" s="20" t="s">
        <v>70</v>
      </c>
      <c r="B22" s="46"/>
      <c r="C22" s="46"/>
    </row>
    <row r="23" spans="1:3">
      <c r="A23" s="20" t="s">
        <v>71</v>
      </c>
      <c r="B23" s="68"/>
      <c r="C23" s="69"/>
    </row>
    <row r="24" spans="1:3">
      <c r="A24" s="20" t="s">
        <v>72</v>
      </c>
      <c r="B24" s="46" t="s">
        <v>73</v>
      </c>
      <c r="C24" s="46"/>
    </row>
    <row r="25" spans="1:3">
      <c r="A25" s="20" t="s">
        <v>74</v>
      </c>
      <c r="B25" s="46" t="s">
        <v>64</v>
      </c>
      <c r="C25" s="46"/>
    </row>
    <row r="26" spans="1:3">
      <c r="A26" s="20" t="s">
        <v>75</v>
      </c>
      <c r="B26" s="46"/>
      <c r="C26" s="46"/>
    </row>
    <row r="27" spans="1:3">
      <c r="A27" s="19" t="s">
        <v>76</v>
      </c>
      <c r="B27" s="46"/>
      <c r="C27" s="46"/>
    </row>
    <row r="28" spans="1:3">
      <c r="A28" s="70" t="s">
        <v>77</v>
      </c>
      <c r="B28" s="70"/>
      <c r="C28" s="70"/>
    </row>
    <row r="29" spans="1:3">
      <c r="A29" s="63" t="s">
        <v>78</v>
      </c>
      <c r="B29" s="64"/>
      <c r="C29" s="11"/>
    </row>
    <row r="30" spans="1:3">
      <c r="A30" s="63" t="s">
        <v>79</v>
      </c>
      <c r="B30" s="64"/>
      <c r="C30" s="11"/>
    </row>
    <row r="31" spans="1:3">
      <c r="A31" s="63" t="s">
        <v>80</v>
      </c>
      <c r="B31" s="64"/>
      <c r="C31" s="12"/>
    </row>
    <row r="32" spans="1:3">
      <c r="A32" s="63" t="s">
        <v>81</v>
      </c>
      <c r="B32" s="64"/>
      <c r="C32" s="11"/>
    </row>
    <row r="33" spans="1:3">
      <c r="A33" s="63" t="s">
        <v>82</v>
      </c>
      <c r="B33" s="64"/>
      <c r="C33" s="11"/>
    </row>
    <row r="34" spans="1:3">
      <c r="A34" s="63" t="s">
        <v>83</v>
      </c>
      <c r="B34" s="64"/>
      <c r="C34" s="13"/>
    </row>
    <row r="35" spans="1:3">
      <c r="A35" s="59" t="s">
        <v>84</v>
      </c>
      <c r="B35" s="60"/>
      <c r="C35" s="14"/>
    </row>
    <row r="36" spans="1:3">
      <c r="A36" s="59" t="s">
        <v>85</v>
      </c>
      <c r="B36" s="60"/>
      <c r="C36" s="15"/>
    </row>
    <row r="37" spans="1:3">
      <c r="A37" s="71" t="s">
        <v>86</v>
      </c>
      <c r="B37" s="72"/>
      <c r="C37" s="15"/>
    </row>
    <row r="38" spans="1:3">
      <c r="A38" s="73"/>
      <c r="B38" s="74"/>
      <c r="C38" s="15"/>
    </row>
    <row r="39" spans="1:3">
      <c r="A39" s="75"/>
      <c r="B39" s="76"/>
      <c r="C39" s="15"/>
    </row>
    <row r="40" spans="1:3">
      <c r="A40" s="77" t="s">
        <v>87</v>
      </c>
      <c r="B40" s="77"/>
      <c r="C40" s="77"/>
    </row>
    <row r="41" spans="1:3">
      <c r="A41" s="17" t="s">
        <v>88</v>
      </c>
      <c r="B41" s="18"/>
      <c r="C41" s="15"/>
    </row>
    <row r="42" spans="1:3">
      <c r="A42" s="59" t="s">
        <v>89</v>
      </c>
      <c r="B42" s="60"/>
      <c r="C42" s="15"/>
    </row>
    <row r="43" spans="1:3">
      <c r="A43" s="59" t="s">
        <v>90</v>
      </c>
      <c r="B43" s="60"/>
      <c r="C43" s="15"/>
    </row>
    <row r="44" spans="1:3">
      <c r="A44" s="17" t="s">
        <v>91</v>
      </c>
      <c r="B44" s="18"/>
      <c r="C44" s="15"/>
    </row>
    <row r="45" spans="1:3">
      <c r="A45" s="17" t="s">
        <v>92</v>
      </c>
      <c r="B45" s="18"/>
      <c r="C45" s="15"/>
    </row>
    <row r="46" spans="1:3">
      <c r="A46" s="59" t="s">
        <v>93</v>
      </c>
      <c r="B46" s="60"/>
      <c r="C46" s="15"/>
    </row>
    <row r="47" spans="1:3">
      <c r="A47" s="17" t="s">
        <v>94</v>
      </c>
      <c r="B47" s="16"/>
      <c r="C47" s="15"/>
    </row>
    <row r="48" spans="1:3">
      <c r="A48" s="59" t="s">
        <v>95</v>
      </c>
      <c r="B48" s="60"/>
      <c r="C48" s="15"/>
    </row>
    <row r="49" spans="1:3">
      <c r="A49" s="59" t="s">
        <v>96</v>
      </c>
      <c r="B49" s="60"/>
      <c r="C49" s="15"/>
    </row>
    <row r="50" spans="1:3">
      <c r="A50" s="59" t="s">
        <v>86</v>
      </c>
      <c r="B50" s="60"/>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925D9882-F3A3-4E8B-9839-65AE2BBE69AA}">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28" zoomScale="115" zoomScaleNormal="115" workbookViewId="0">
      <selection activeCell="C38" sqref="C38"/>
    </sheetView>
  </sheetViews>
  <sheetFormatPr defaultColWidth="0" defaultRowHeight="14.4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600000000000001">
      <c r="A1" s="78" t="s">
        <v>97</v>
      </c>
      <c r="B1" s="78"/>
      <c r="C1" s="78"/>
    </row>
    <row r="2" spans="1:9" ht="15" customHeight="1">
      <c r="A2" s="35" t="s">
        <v>52</v>
      </c>
      <c r="B2" s="82" t="str">
        <f>'AUTOS NOTA 321'!B2:C2</f>
        <v xml:space="preserve">SINIESTRO 121388209   LEGIS </v>
      </c>
      <c r="C2" s="83"/>
    </row>
    <row r="3" spans="1:9">
      <c r="A3" s="36" t="s">
        <v>1</v>
      </c>
      <c r="B3" s="97" t="str">
        <f>'AUTOS  NOTA 322'!B2:C2</f>
        <v>110014003036-2024-00427-00</v>
      </c>
      <c r="C3" s="97"/>
    </row>
    <row r="4" spans="1:9">
      <c r="A4" s="36" t="s">
        <v>3</v>
      </c>
      <c r="B4" s="97" t="str">
        <f>'AUTOS  NOTA 322'!B3:C3</f>
        <v>JUZGADO 36 CIVIL MUNICIPAL DE BOGOTÁ</v>
      </c>
      <c r="C4" s="97"/>
    </row>
    <row r="5" spans="1:9">
      <c r="A5" s="36" t="s">
        <v>5</v>
      </c>
      <c r="B5" s="97" t="str">
        <f>'AUTOS  NOTA 322'!B4:C4</f>
        <v>ANDRÉS FELIPE TORRES RODRÍGUEZ - MARCO ALBERTO TORRES DELGADO</v>
      </c>
      <c r="C5" s="97"/>
    </row>
    <row r="6" spans="1:9" ht="15" customHeight="1">
      <c r="A6" s="36" t="s">
        <v>7</v>
      </c>
      <c r="B6" s="97" t="str">
        <f>'AUTOS  NOTA 322'!B5:C5</f>
        <v>ISBEL LAMPREA MUR (VICTIMA - 07/12/1969) - FERNANDO LARA (VICTIMA - 25/06/1983) - ÍNGRID YURANI PORTELA LAMPREA (HIJA - 11/10/1986) - ANDREA JULIETH PORTELA LAMPREA (HIJA - 27/10/1993) - RUTH LIZETH PORTELA LAMPREA (HIJA - 10/06/1990)</v>
      </c>
      <c r="C6" s="97"/>
    </row>
    <row r="7" spans="1:9">
      <c r="A7" s="36" t="s">
        <v>9</v>
      </c>
      <c r="B7" s="97" t="str">
        <f>'AUTOS  NOTA 322'!B6:C6</f>
        <v>LLAMADA EN GARANTIA</v>
      </c>
      <c r="C7" s="97"/>
    </row>
    <row r="8" spans="1:9">
      <c r="A8" s="38" t="s">
        <v>54</v>
      </c>
      <c r="B8" s="97" t="str">
        <f>'AUTOS  NOTA 322'!B7:C8</f>
        <v xml:space="preserve">ISBEL LAMPREA MUR - FERNANDO LARA (LESIONADOS) </v>
      </c>
      <c r="C8" s="97"/>
    </row>
    <row r="9" spans="1:9" ht="29.1">
      <c r="A9" s="36" t="s">
        <v>98</v>
      </c>
      <c r="B9" s="95">
        <f>SUM(C11,C12,C14,C15,C17)</f>
        <v>0</v>
      </c>
      <c r="C9" s="96"/>
    </row>
    <row r="10" spans="1:9">
      <c r="A10" s="98" t="s">
        <v>99</v>
      </c>
      <c r="B10" s="87" t="s">
        <v>100</v>
      </c>
      <c r="C10" s="88"/>
    </row>
    <row r="11" spans="1:9">
      <c r="A11" s="98"/>
      <c r="B11" s="37" t="s">
        <v>101</v>
      </c>
      <c r="C11" s="32"/>
    </row>
    <row r="12" spans="1:9">
      <c r="A12" s="98"/>
      <c r="B12" s="37" t="s">
        <v>102</v>
      </c>
      <c r="C12" s="32"/>
    </row>
    <row r="13" spans="1:9">
      <c r="A13" s="98"/>
      <c r="B13" s="87"/>
      <c r="C13" s="88"/>
    </row>
    <row r="14" spans="1:9">
      <c r="A14" s="98"/>
      <c r="B14" s="37" t="s">
        <v>103</v>
      </c>
      <c r="C14" s="40"/>
    </row>
    <row r="15" spans="1:9">
      <c r="A15" s="98"/>
      <c r="B15" s="37" t="s">
        <v>104</v>
      </c>
      <c r="C15" s="40"/>
      <c r="E15" t="s">
        <v>105</v>
      </c>
      <c r="F15" s="22">
        <v>0.7</v>
      </c>
    </row>
    <row r="16" spans="1:9">
      <c r="A16" s="98"/>
      <c r="B16" s="87" t="s">
        <v>106</v>
      </c>
      <c r="C16" s="88"/>
      <c r="E16" t="s">
        <v>107</v>
      </c>
      <c r="F16" s="23">
        <v>0.3</v>
      </c>
      <c r="I16" s="25"/>
    </row>
    <row r="17" spans="1:9">
      <c r="A17" s="98"/>
      <c r="B17" s="37"/>
      <c r="C17" s="41"/>
      <c r="F17" s="26"/>
      <c r="I17" s="25"/>
    </row>
    <row r="18" spans="1:9" ht="23.25" customHeight="1">
      <c r="A18" s="39" t="s">
        <v>108</v>
      </c>
      <c r="B18" s="82" t="s">
        <v>105</v>
      </c>
      <c r="C18" s="83"/>
    </row>
    <row r="19" spans="1:9" ht="57.95">
      <c r="A19" s="36" t="s">
        <v>109</v>
      </c>
      <c r="B19" s="89"/>
      <c r="C19" s="90"/>
    </row>
    <row r="20" spans="1:9" ht="15" customHeight="1">
      <c r="A20" s="21" t="s">
        <v>110</v>
      </c>
      <c r="B20" s="84">
        <f>((C22+C23+C25+C26+C30+C28+C32+C34+C29+C33)-C37)*C36*C38</f>
        <v>0</v>
      </c>
      <c r="C20" s="84"/>
    </row>
    <row r="21" spans="1:9">
      <c r="A21" s="7" t="s">
        <v>111</v>
      </c>
      <c r="B21" s="91" t="s">
        <v>100</v>
      </c>
      <c r="C21" s="92"/>
    </row>
    <row r="22" spans="1:9">
      <c r="A22" s="93"/>
      <c r="B22" s="37" t="s">
        <v>101</v>
      </c>
      <c r="C22" s="32">
        <v>0</v>
      </c>
    </row>
    <row r="23" spans="1:9">
      <c r="A23" s="94"/>
      <c r="B23" s="37" t="s">
        <v>102</v>
      </c>
      <c r="C23" s="32">
        <v>0</v>
      </c>
    </row>
    <row r="24" spans="1:9">
      <c r="A24" s="94"/>
      <c r="B24" s="87" t="s">
        <v>112</v>
      </c>
      <c r="C24" s="88"/>
    </row>
    <row r="25" spans="1:9">
      <c r="A25" s="94"/>
      <c r="B25" s="37" t="s">
        <v>103</v>
      </c>
      <c r="C25" s="32">
        <v>0</v>
      </c>
    </row>
    <row r="26" spans="1:9" ht="29.1" customHeight="1">
      <c r="A26" s="94"/>
      <c r="B26" s="37" t="s">
        <v>113</v>
      </c>
      <c r="C26" s="32">
        <v>0</v>
      </c>
    </row>
    <row r="27" spans="1:9">
      <c r="A27" s="94"/>
      <c r="B27" s="87" t="s">
        <v>114</v>
      </c>
      <c r="C27" s="88"/>
    </row>
    <row r="28" spans="1:9">
      <c r="A28" s="94"/>
      <c r="B28" s="37" t="s">
        <v>115</v>
      </c>
      <c r="C28" s="32">
        <v>0</v>
      </c>
    </row>
    <row r="29" spans="1:9">
      <c r="A29" s="94"/>
      <c r="B29" s="37" t="s">
        <v>101</v>
      </c>
      <c r="C29" s="32">
        <v>0</v>
      </c>
    </row>
    <row r="30" spans="1:9">
      <c r="A30" s="94"/>
      <c r="B30" s="37" t="s">
        <v>102</v>
      </c>
      <c r="C30" s="32">
        <v>0</v>
      </c>
    </row>
    <row r="31" spans="1:9">
      <c r="A31" s="94"/>
      <c r="B31" s="87" t="s">
        <v>116</v>
      </c>
      <c r="C31" s="88"/>
    </row>
    <row r="32" spans="1:9">
      <c r="A32" s="94"/>
      <c r="B32" s="37"/>
      <c r="C32" s="32"/>
    </row>
    <row r="33" spans="1:3">
      <c r="A33" s="94"/>
      <c r="B33" s="37" t="s">
        <v>101</v>
      </c>
      <c r="C33" s="32">
        <v>0</v>
      </c>
    </row>
    <row r="34" spans="1:3">
      <c r="A34" s="94"/>
      <c r="B34" s="37" t="s">
        <v>102</v>
      </c>
      <c r="C34" s="32">
        <v>0</v>
      </c>
    </row>
    <row r="35" spans="1:3">
      <c r="A35" s="94"/>
      <c r="B35" s="87" t="s">
        <v>117</v>
      </c>
      <c r="C35" s="88"/>
    </row>
    <row r="36" spans="1:3">
      <c r="A36" s="94"/>
      <c r="B36" s="37" t="s">
        <v>118</v>
      </c>
      <c r="C36" s="33">
        <v>1</v>
      </c>
    </row>
    <row r="37" spans="1:3">
      <c r="A37" s="94"/>
      <c r="B37" s="37" t="s">
        <v>58</v>
      </c>
      <c r="C37" s="34">
        <v>0</v>
      </c>
    </row>
    <row r="38" spans="1:3">
      <c r="A38" s="94"/>
      <c r="B38" s="37" t="s">
        <v>119</v>
      </c>
      <c r="C38" s="33">
        <v>1</v>
      </c>
    </row>
    <row r="39" spans="1:3">
      <c r="A39" s="24" t="s">
        <v>120</v>
      </c>
      <c r="B39" s="84">
        <f>IFERROR(B20*(VLOOKUP(B18,E15:F17,2,0)),16666)</f>
        <v>0</v>
      </c>
      <c r="C39" s="84"/>
    </row>
    <row r="40" spans="1:3" ht="93" customHeight="1">
      <c r="A40" s="36" t="s">
        <v>121</v>
      </c>
      <c r="B40" s="85"/>
      <c r="C40" s="86"/>
    </row>
    <row r="41" spans="1:3" ht="211.5" customHeight="1">
      <c r="A41" s="36" t="s">
        <v>122</v>
      </c>
      <c r="B41" s="80"/>
      <c r="C41" s="81"/>
    </row>
    <row r="42" spans="1:3" ht="26.1" customHeight="1">
      <c r="A42" s="43" t="s">
        <v>123</v>
      </c>
      <c r="B42" s="43"/>
      <c r="C42" s="43"/>
    </row>
    <row r="43" spans="1:3">
      <c r="A43" s="42" t="s">
        <v>124</v>
      </c>
      <c r="B43" s="79"/>
      <c r="C43" s="79"/>
    </row>
    <row r="44" spans="1:3" ht="41.1" customHeight="1">
      <c r="A44" s="42" t="s">
        <v>125</v>
      </c>
      <c r="B44" s="79"/>
      <c r="C44" s="79"/>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4.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defaultColWidth="0" defaultRowHeight="14.45"/>
  <cols>
    <col min="1" max="1" width="37" customWidth="1"/>
    <col min="2" max="2" width="11.42578125" customWidth="1"/>
    <col min="3" max="3" width="94.42578125" customWidth="1"/>
    <col min="4" max="16384" width="11.42578125" hidden="1"/>
  </cols>
  <sheetData>
    <row r="1" spans="1:3" ht="18.600000000000001">
      <c r="A1" s="78" t="s">
        <v>126</v>
      </c>
      <c r="B1" s="78"/>
      <c r="C1" s="78"/>
    </row>
    <row r="2" spans="1:3">
      <c r="A2" s="20" t="s">
        <v>52</v>
      </c>
      <c r="B2" s="68" t="str">
        <f>'AUTOS NOTA 324'!B2:C2</f>
        <v xml:space="preserve">SINIESTRO 121388209   LEGIS </v>
      </c>
      <c r="C2" s="69"/>
    </row>
    <row r="3" spans="1:3">
      <c r="A3" s="5" t="s">
        <v>1</v>
      </c>
      <c r="B3" s="46" t="str">
        <f>'AUTOS  NOTA 322'!B2:C2</f>
        <v>110014003036-2024-00427-00</v>
      </c>
      <c r="C3" s="46"/>
    </row>
    <row r="4" spans="1:3">
      <c r="A4" s="5" t="s">
        <v>3</v>
      </c>
      <c r="B4" s="46" t="str">
        <f>'AUTOS  NOTA 322'!B3:C3</f>
        <v>JUZGADO 36 CIVIL MUNICIPAL DE BOGOTÁ</v>
      </c>
      <c r="C4" s="46"/>
    </row>
    <row r="5" spans="1:3">
      <c r="A5" s="5" t="s">
        <v>5</v>
      </c>
      <c r="B5" s="46" t="str">
        <f>'AUTOS  NOTA 322'!B4:C4</f>
        <v>ANDRÉS FELIPE TORRES RODRÍGUEZ - MARCO ALBERTO TORRES DELGADO</v>
      </c>
      <c r="C5" s="46"/>
    </row>
    <row r="6" spans="1:3" ht="15" customHeight="1">
      <c r="A6" s="5" t="s">
        <v>7</v>
      </c>
      <c r="B6" s="46" t="str">
        <f>'AUTOS  NOTA 322'!B5:C5</f>
        <v>ISBEL LAMPREA MUR (VICTIMA - 07/12/1969) - FERNANDO LARA (VICTIMA - 25/06/1983) - ÍNGRID YURANI PORTELA LAMPREA (HIJA - 11/10/1986) - ANDREA JULIETH PORTELA LAMPREA (HIJA - 27/10/1993) - RUTH LIZETH PORTELA LAMPREA (HIJA - 10/06/1990)</v>
      </c>
      <c r="C6" s="46"/>
    </row>
    <row r="7" spans="1:3" ht="15" customHeight="1">
      <c r="A7" s="5" t="s">
        <v>9</v>
      </c>
      <c r="B7" s="46" t="str">
        <f>'AUTOS  NOTA 322'!B6:C6</f>
        <v>LLAMADA EN GARANTIA</v>
      </c>
      <c r="C7" s="46"/>
    </row>
    <row r="8" spans="1:3" ht="15" customHeight="1">
      <c r="A8" s="31" t="s">
        <v>54</v>
      </c>
      <c r="B8" s="46" t="str">
        <f>'AUTOS  NOTA 322'!B7:C8</f>
        <v xml:space="preserve">ISBEL LAMPREA MUR - FERNANDO LARA (LESIONADOS) </v>
      </c>
      <c r="C8" s="46"/>
    </row>
    <row r="9" spans="1:3" ht="18.95" customHeight="1">
      <c r="A9" s="5" t="s">
        <v>127</v>
      </c>
      <c r="B9" s="46"/>
      <c r="C9" s="46"/>
    </row>
    <row r="10" spans="1:3">
      <c r="A10" s="7" t="s">
        <v>111</v>
      </c>
      <c r="B10" s="101">
        <f>'AUTOS NOTA 324'!B20:C20</f>
        <v>0</v>
      </c>
      <c r="C10" s="101"/>
    </row>
    <row r="11" spans="1:3">
      <c r="A11" s="7" t="s">
        <v>128</v>
      </c>
      <c r="B11" s="102">
        <f>'AUTOS NOTA 324'!B39:C39</f>
        <v>0</v>
      </c>
      <c r="C11" s="46"/>
    </row>
    <row r="12" spans="1:3" ht="29.1">
      <c r="A12" s="7" t="s">
        <v>129</v>
      </c>
      <c r="B12" s="99"/>
      <c r="C12" s="100"/>
    </row>
    <row r="13" spans="1:3" ht="43.5">
      <c r="A13" s="5" t="s">
        <v>130</v>
      </c>
      <c r="B13" s="46"/>
      <c r="C13" s="46"/>
    </row>
    <row r="14" spans="1:3" ht="43.5">
      <c r="A14" s="5" t="s">
        <v>131</v>
      </c>
      <c r="B14" s="46"/>
      <c r="C14" s="46"/>
    </row>
    <row r="15" spans="1:3">
      <c r="A15" s="5" t="s">
        <v>132</v>
      </c>
      <c r="B15" s="6"/>
      <c r="C15" s="6"/>
    </row>
    <row r="16" spans="1:3">
      <c r="A16" s="7" t="s">
        <v>133</v>
      </c>
      <c r="B16" s="46"/>
      <c r="C16" s="46"/>
    </row>
    <row r="17" spans="1:3">
      <c r="A17" s="6" t="s">
        <v>134</v>
      </c>
      <c r="B17" s="100"/>
      <c r="C17" s="10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defaultColWidth="11.42578125" defaultRowHeight="14.45"/>
  <cols>
    <col min="4" max="4" width="20.140625" bestFit="1" customWidth="1"/>
    <col min="5" max="5" width="42.85546875" bestFit="1" customWidth="1"/>
    <col min="12" max="12" width="30.5703125" customWidth="1"/>
    <col min="13" max="13" width="16" customWidth="1"/>
  </cols>
  <sheetData>
    <row r="1" spans="1:15">
      <c r="A1" s="9" t="s">
        <v>59</v>
      </c>
      <c r="B1" t="s">
        <v>64</v>
      </c>
      <c r="C1" s="9" t="s">
        <v>66</v>
      </c>
      <c r="D1" s="9" t="s">
        <v>135</v>
      </c>
      <c r="E1" s="3" t="s">
        <v>72</v>
      </c>
      <c r="F1" s="2" t="s">
        <v>105</v>
      </c>
      <c r="G1" s="4">
        <v>0</v>
      </c>
      <c r="H1" t="s">
        <v>29</v>
      </c>
      <c r="I1" t="s">
        <v>136</v>
      </c>
      <c r="K1" t="s">
        <v>10</v>
      </c>
      <c r="L1" s="30" t="s">
        <v>12</v>
      </c>
      <c r="M1" t="s">
        <v>60</v>
      </c>
      <c r="N1" t="s">
        <v>105</v>
      </c>
      <c r="O1" t="s">
        <v>137</v>
      </c>
    </row>
    <row r="2" spans="1:15">
      <c r="A2" t="s">
        <v>60</v>
      </c>
      <c r="B2" t="s">
        <v>138</v>
      </c>
      <c r="C2" t="s">
        <v>139</v>
      </c>
      <c r="D2" s="2" t="s">
        <v>140</v>
      </c>
      <c r="E2" s="1" t="s">
        <v>141</v>
      </c>
      <c r="F2" s="2" t="s">
        <v>142</v>
      </c>
      <c r="G2" s="4">
        <v>0.7</v>
      </c>
      <c r="H2" t="s">
        <v>143</v>
      </c>
      <c r="I2" t="s">
        <v>144</v>
      </c>
      <c r="K2" t="s">
        <v>145</v>
      </c>
      <c r="L2" s="30" t="s">
        <v>146</v>
      </c>
      <c r="M2" t="s">
        <v>147</v>
      </c>
      <c r="N2" t="s">
        <v>107</v>
      </c>
      <c r="O2" t="s">
        <v>138</v>
      </c>
    </row>
    <row r="3" spans="1:15">
      <c r="A3" t="s">
        <v>147</v>
      </c>
      <c r="C3" t="s">
        <v>148</v>
      </c>
      <c r="D3" s="2" t="s">
        <v>149</v>
      </c>
      <c r="E3" s="1" t="s">
        <v>73</v>
      </c>
      <c r="F3" s="2" t="s">
        <v>107</v>
      </c>
      <c r="G3" s="4">
        <v>0.3</v>
      </c>
      <c r="H3" t="s">
        <v>150</v>
      </c>
      <c r="I3" t="s">
        <v>151</v>
      </c>
      <c r="L3" s="30" t="s">
        <v>152</v>
      </c>
      <c r="M3" t="s">
        <v>153</v>
      </c>
      <c r="N3" t="s">
        <v>142</v>
      </c>
    </row>
    <row r="4" spans="1:15">
      <c r="A4" t="s">
        <v>153</v>
      </c>
      <c r="C4" t="s">
        <v>154</v>
      </c>
      <c r="E4" s="1" t="s">
        <v>155</v>
      </c>
      <c r="H4" t="s">
        <v>156</v>
      </c>
      <c r="I4" t="s">
        <v>157</v>
      </c>
      <c r="L4" t="s">
        <v>158</v>
      </c>
    </row>
    <row r="5" spans="1:15">
      <c r="A5" t="s">
        <v>159</v>
      </c>
      <c r="E5" s="1" t="s">
        <v>160</v>
      </c>
      <c r="H5" t="s">
        <v>161</v>
      </c>
      <c r="I5" t="s">
        <v>162</v>
      </c>
      <c r="L5" s="30" t="s">
        <v>163</v>
      </c>
    </row>
    <row r="6" spans="1:15">
      <c r="E6" s="1" t="s">
        <v>164</v>
      </c>
      <c r="I6" t="s">
        <v>165</v>
      </c>
      <c r="L6" s="30" t="s">
        <v>166</v>
      </c>
    </row>
    <row r="7" spans="1:15">
      <c r="E7" s="1" t="s">
        <v>167</v>
      </c>
      <c r="I7" t="s">
        <v>35</v>
      </c>
      <c r="L7" s="30" t="s">
        <v>168</v>
      </c>
    </row>
    <row r="8" spans="1:15">
      <c r="E8" s="1" t="s">
        <v>169</v>
      </c>
      <c r="L8" s="30" t="s">
        <v>114</v>
      </c>
    </row>
    <row r="9" spans="1:15">
      <c r="L9" s="30" t="s">
        <v>170</v>
      </c>
    </row>
    <row r="10" spans="1:15">
      <c r="L10" s="30" t="s">
        <v>171</v>
      </c>
    </row>
    <row r="11" spans="1:15">
      <c r="L11" s="30" t="s">
        <v>172</v>
      </c>
    </row>
    <row r="12" spans="1:15">
      <c r="L12" s="30" t="s">
        <v>173</v>
      </c>
    </row>
    <row r="13" spans="1:15">
      <c r="L13" s="30" t="s">
        <v>174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E20B7E-10EE-4801-BB57-1803224B08F4}"/>
</file>

<file path=customXml/itemProps2.xml><?xml version="1.0" encoding="utf-8"?>
<ds:datastoreItem xmlns:ds="http://schemas.openxmlformats.org/officeDocument/2006/customXml" ds:itemID="{BF19B866-0F38-4332-A42A-1C35F2E5BFBC}"/>
</file>

<file path=customXml/itemProps3.xml><?xml version="1.0" encoding="utf-8"?>
<ds:datastoreItem xmlns:ds="http://schemas.openxmlformats.org/officeDocument/2006/customXml" ds:itemID="{7D6B37E2-900E-4C39-A158-82D2D732B515}"/>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2024-10-23T19:15:02Z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