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00" windowHeight="1173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<sst xmlns="http://schemas.openxmlformats.org/spreadsheetml/2006/main" count="192" uniqueCount="151">
  <si>
    <t>SOLICITUD DE ANTECEDENTES -ABOGADO EXTERNO-</t>
  </si>
  <si>
    <t>Radicado(23 digitos)</t>
  </si>
  <si>
    <t>11001310504320230068700</t>
  </si>
  <si>
    <t>Juzgado</t>
  </si>
  <si>
    <t>043 LABORAL CIRCUITO BOGOTA</t>
  </si>
  <si>
    <t>Demandado</t>
  </si>
  <si>
    <t>COLFONDOS Y OTRO</t>
  </si>
  <si>
    <t xml:space="preserve">Demandante </t>
  </si>
  <si>
    <t>CLAUDIA PATRICIA ARAQUE VILLAMIZAR. C.C: 51.843.362</t>
  </si>
  <si>
    <t>Tipo de vinculacion compañía</t>
  </si>
  <si>
    <t>LLAMADA EN GARANTIA</t>
  </si>
  <si>
    <t>Nombre de lesionado o muerto (s)</t>
  </si>
  <si>
    <t>N/A</t>
  </si>
  <si>
    <t>Fecha de los hechos</t>
  </si>
  <si>
    <t>19/07/1994</t>
  </si>
  <si>
    <t>Fecha de solicitud audiencia prejudicial</t>
  </si>
  <si>
    <t>Fecha de audiencia prejudicial</t>
  </si>
  <si>
    <t>AMPARO A AFECTAR</t>
  </si>
  <si>
    <t>SEGURO PREVISIONAL - PÓLIZA DE INVALIDEZ Y SOBREVIVENCIA NO. 0209000001-1</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</si>
  <si>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</si>
  <si>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CLAUDIA PATRICIA ARAQUE VILLAMIZAR, IDENTIFICADA CON LA C.C: 51.843.362, ESTUVO AFILIADA AL ISS DESDE EL 30/03/1992 REALIZANDO COTIZACIONES AL SISTEMA GENERAL EN PENSIONES. EL 19/07/1994 SE TRASLDÓ A COLFONDOS S.A., EL ASESOR EN LA ANTESALA DE LA FIRMA DEL FORMULARIO DE TRASLADO LE PRESENTÓ EL NUEVO RÉGIMEN INDICÁNDOLE QUE EN EL MENCIONADO FONDO TENDRÍA MEJORES CONDICIONES AL MOMENTO DE PENSIONARSE, DONDE LE GARANTIZARÍAN ESCENARIOS FAVORABLES DE PENSIÓN. EN LA REUNIÓN, EL ASESOR DE COLFONDOS S.A. SIEMPRE LE ADVIRTIÓ A LA ACTORA QUE DEBÍA TRASLADARSE POR SER LO MÁS CONVENIENTE, PUES EL ISS LLEVABA AÑOS EN LIQUIDACIÓN Y CORRÍA EL RIESGO DE PERDER EL TIEMPO COTIZADO. EL ASESOR DE COLFONDOS NUNCA LE INDICARON A LA DEMANDANTE CUALES, Y CUANTAS ERAN LAS MODALIDADES PARA PENSIONARSE EN EL RAIS, NI LE MANIFESTARON LAS DIFERENCIAS DE ESTAR EN UN RÉGIMEN U OTRO FRENTE A LA FORMA DE LIQUIDACIÓN DE LA MESADA, Y MUCHO MENOS, LE ENTREGARON UNA PROYECICÓN PENSIONAL. EL 26/05/2023 SOLICITÓ LA NULIDAD O INEFICACIA DEL TRASLADO SIENDO ESTA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</si>
  <si>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</si>
  <si>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</si>
  <si>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</si>
  <si>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</si>
  <si>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</si>
  <si>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</si>
  <si>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</si>
  <si>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</si>
  <si>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</si>
  <si>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</si>
  <si>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</si>
  <si>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</si>
  <si>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</si>
  <si>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</si>
  <si>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</si>
  <si>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26/08/2024</t>
  </si>
  <si>
    <t>Fecha de notificación</t>
  </si>
  <si>
    <t>21/08/2024</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</si>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</sst>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4" formatCode="_(&quot;$&quot;* #,##0.00_);_(&quot;$&quot;* \(#,##0.00\);_(&quot;$&quot;* &quot;-&quot;??_);_(@_)"/>
    <numFmt numFmtId="176" formatCode="_ * #,##0.00_ ;_ * \-#,##0.00_ ;_ * &quot;-&quot;??_ ;_ @_ "/>
    <numFmt numFmtId="177" formatCode="_ * #,##0_ ;_ * \-#,##0_ ;_ * &quot;-&quot;_ ;_ @_ "/>
    <numFmt numFmtId="178" formatCode="_-&quot;$&quot;\ * #,##0_-;\-&quot;$&quot;\ * #,##0_-;_-&quot;$&quot;\ * &quot;-&quot;_-;_-@_-"/>
    <numFmt numFmtId="179" formatCode="_-&quot;$&quot;\ * #,##0_-;\-&quot;$&quot;\ * #,##0_-;_-&quot;$&quot;\ * &quot;-&quot;_-;_-@"/>
  </numFmts>
  <fonts count="28">
    <font>
      <sz val="11"/>
      <color theme="1"/>
      <name val="Calibri"/>
      <charset val="134"/>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0">
    <fill>
      <patternFill patternType="none"/>
    </fill>
    <fill>
      <patternFill patternType="gray125"/>
    </fill>
    <fill>
      <patternFill patternType="solid">
        <fgColor theme="7" tint="0.799981688894314"/>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75585192419"/>
        <bgColor indexed="64"/>
      </patternFill>
    </fill>
    <fill>
      <patternFill patternType="solid">
        <fgColor theme="0"/>
        <bgColor indexed="64"/>
      </patternFill>
    </fill>
    <fill>
      <patternFill patternType="solid">
        <fgColor theme="3" tint="0.799981688894314"/>
        <bgColor indexed="64"/>
      </patternFill>
    </fill>
    <fill>
      <patternFill patternType="solid">
        <fgColor rgb="FFFEF2CB"/>
        <bgColor rgb="FFFEF2CB"/>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8" fillId="0" borderId="0" applyFont="0" applyFill="0" applyBorder="0" applyAlignment="0" applyProtection="0">
      <alignment vertical="center"/>
    </xf>
    <xf numFmtId="44" fontId="8" fillId="0" borderId="0" applyFont="0" applyFill="0" applyBorder="0" applyAlignment="0" applyProtection="0">
      <alignment vertical="center"/>
    </xf>
    <xf numFmtId="9" fontId="0" fillId="0" borderId="0" applyFont="0" applyFill="0" applyBorder="0" applyAlignment="0" applyProtection="0"/>
    <xf numFmtId="177" fontId="8" fillId="0" borderId="0" applyFont="0" applyFill="0" applyBorder="0" applyAlignment="0" applyProtection="0">
      <alignment vertical="center"/>
    </xf>
    <xf numFmtId="178"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9"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10" borderId="18" applyNumberFormat="0" applyAlignment="0" applyProtection="0">
      <alignment vertical="center"/>
    </xf>
    <xf numFmtId="0" fontId="18" fillId="11" borderId="19" applyNumberFormat="0" applyAlignment="0" applyProtection="0">
      <alignment vertical="center"/>
    </xf>
    <xf numFmtId="0" fontId="19" fillId="11" borderId="18" applyNumberFormat="0" applyAlignment="0" applyProtection="0">
      <alignment vertical="center"/>
    </xf>
    <xf numFmtId="0" fontId="20" fillId="12"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6" fillId="39" borderId="0" applyNumberFormat="0" applyBorder="0" applyAlignment="0" applyProtection="0">
      <alignment vertical="center"/>
    </xf>
  </cellStyleXfs>
  <cellXfs count="84">
    <xf numFmtId="0" fontId="0" fillId="0" borderId="0" xfId="0"/>
    <xf numFmtId="0" fontId="0" fillId="2" borderId="0" xfId="0" applyFill="1"/>
    <xf numFmtId="0" fontId="1"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2"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3" fillId="0" borderId="1" xfId="0" applyFont="1" applyBorder="1" applyAlignment="1">
      <alignment horizontal="justify" vertical="top" wrapText="1"/>
    </xf>
    <xf numFmtId="0" fontId="0" fillId="0" borderId="1" xfId="0" applyBorder="1" applyAlignment="1">
      <alignment horizontal="justify" vertical="top"/>
    </xf>
    <xf numFmtId="0" fontId="3" fillId="0" borderId="1" xfId="0" applyFont="1" applyBorder="1" applyAlignment="1">
      <alignment horizontal="justify" vertical="top"/>
    </xf>
    <xf numFmtId="178" fontId="0" fillId="2" borderId="1" xfId="5"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3"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178" fontId="0" fillId="2" borderId="3" xfId="5" applyFont="1" applyFill="1" applyBorder="1" applyAlignment="1" applyProtection="1">
      <alignment horizontal="justify" vertical="top"/>
      <protection locked="0"/>
    </xf>
    <xf numFmtId="178" fontId="0" fillId="2" borderId="4" xfId="5" applyFont="1" applyFill="1" applyBorder="1" applyAlignment="1" applyProtection="1">
      <alignment horizontal="justify" vertical="top"/>
      <protection locked="0"/>
    </xf>
    <xf numFmtId="0" fontId="3" fillId="0" borderId="1" xfId="0" applyFont="1" applyBorder="1" applyAlignment="1" applyProtection="1">
      <alignment horizontal="justify" vertical="top"/>
      <protection locked="0"/>
    </xf>
    <xf numFmtId="0" fontId="4" fillId="5" borderId="3" xfId="0" applyFont="1" applyFill="1" applyBorder="1" applyAlignment="1" applyProtection="1">
      <alignment horizontal="center" vertical="top"/>
      <protection locked="0"/>
    </xf>
    <xf numFmtId="0" fontId="4" fillId="5" borderId="4" xfId="0" applyFont="1" applyFill="1" applyBorder="1" applyAlignment="1" applyProtection="1">
      <alignment horizontal="center" vertical="top"/>
      <protection locked="0"/>
    </xf>
    <xf numFmtId="178" fontId="0" fillId="0" borderId="1" xfId="5" applyFont="1" applyBorder="1" applyAlignment="1" applyProtection="1">
      <alignment horizontal="justify" vertical="top"/>
      <protection locked="0"/>
    </xf>
    <xf numFmtId="178" fontId="5" fillId="6" borderId="1" xfId="5" applyFont="1" applyFill="1" applyBorder="1" applyAlignment="1" applyProtection="1">
      <alignment horizontal="center" vertical="top"/>
      <protection locked="0"/>
    </xf>
    <xf numFmtId="9" fontId="0" fillId="0" borderId="0" xfId="3" applyFont="1"/>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3" fillId="7" borderId="2" xfId="0" applyFont="1" applyFill="1" applyBorder="1" applyAlignment="1">
      <alignment horizontal="justify" vertical="top" wrapText="1"/>
    </xf>
    <xf numFmtId="178" fontId="0" fillId="2" borderId="0" xfId="5" applyFont="1" applyFill="1" applyBorder="1" applyAlignment="1">
      <alignment horizontal="center" vertical="top"/>
    </xf>
    <xf numFmtId="0" fontId="4" fillId="5" borderId="7" xfId="0" applyFont="1" applyFill="1" applyBorder="1" applyAlignment="1" applyProtection="1">
      <alignment horizontal="center" vertical="top"/>
      <protection locked="0"/>
    </xf>
    <xf numFmtId="0" fontId="4" fillId="5" borderId="8" xfId="0" applyFont="1" applyFill="1"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9" fontId="0" fillId="0" borderId="1" xfId="3" applyFont="1" applyBorder="1" applyAlignment="1" applyProtection="1">
      <alignment horizontal="center" vertical="top"/>
      <protection locked="0"/>
    </xf>
    <xf numFmtId="0" fontId="0" fillId="0" borderId="0" xfId="0" applyProtection="1">
      <protection locked="0"/>
    </xf>
    <xf numFmtId="178" fontId="0" fillId="0" borderId="1" xfId="5" applyFont="1" applyBorder="1" applyAlignment="1" applyProtection="1">
      <alignment horizontal="center" vertical="top"/>
      <protection locked="0"/>
    </xf>
    <xf numFmtId="0" fontId="1" fillId="4" borderId="9" xfId="0" applyFont="1" applyFill="1" applyBorder="1" applyAlignment="1">
      <alignment horizontal="justify"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2"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 xfId="0" applyFont="1" applyFill="1" applyBorder="1" applyAlignment="1">
      <alignment horizontal="justify" vertical="top"/>
    </xf>
    <xf numFmtId="0" fontId="1" fillId="5" borderId="1" xfId="0" applyFont="1" applyFill="1" applyBorder="1" applyAlignment="1">
      <alignment horizontal="left" vertical="top"/>
    </xf>
    <xf numFmtId="0" fontId="0" fillId="0" borderId="2" xfId="0" applyBorder="1" applyAlignment="1">
      <alignment horizontal="justify" vertical="top"/>
    </xf>
    <xf numFmtId="0" fontId="4"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4"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0" fontId="2"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1" xfId="0" applyBorder="1" applyAlignment="1">
      <alignment horizontal="justify" vertical="top" wrapText="1"/>
    </xf>
    <xf numFmtId="49" fontId="0" fillId="0" borderId="1" xfId="0" applyNumberFormat="1"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179" fontId="6" fillId="8" borderId="13" xfId="0" applyNumberFormat="1" applyFont="1" applyFill="1" applyBorder="1" applyAlignment="1">
      <alignment horizontal="left" vertical="top"/>
    </xf>
    <xf numFmtId="0" fontId="7" fillId="0" borderId="14" xfId="0" applyFont="1" applyBorder="1"/>
    <xf numFmtId="0" fontId="4" fillId="5" borderId="1" xfId="0" applyFont="1" applyFill="1" applyBorder="1" applyAlignment="1">
      <alignment horizontal="center" vertical="top"/>
    </xf>
    <xf numFmtId="178" fontId="0" fillId="0" borderId="1" xfId="5" applyFont="1" applyBorder="1" applyAlignment="1">
      <alignment horizontal="justify" vertical="top"/>
    </xf>
    <xf numFmtId="0" fontId="4" fillId="5" borderId="3" xfId="0" applyFont="1" applyFill="1" applyBorder="1" applyAlignment="1">
      <alignment horizontal="center" vertical="top"/>
    </xf>
    <xf numFmtId="0" fontId="4" fillId="5" borderId="4" xfId="0" applyFont="1" applyFill="1" applyBorder="1" applyAlignment="1">
      <alignment horizontal="center" vertical="top"/>
    </xf>
    <xf numFmtId="178" fontId="4" fillId="6" borderId="1" xfId="5" applyFont="1" applyFill="1" applyBorder="1" applyAlignment="1">
      <alignment horizontal="center" vertical="top"/>
    </xf>
    <xf numFmtId="58" fontId="0" fillId="0" borderId="3" xfId="0" applyNumberFormat="1" applyBorder="1" applyAlignment="1">
      <alignment horizontal="left" vertical="top"/>
    </xf>
    <xf numFmtId="0" fontId="0" fillId="0" borderId="4" xfId="0" applyBorder="1" applyAlignment="1">
      <alignment horizontal="left" vertical="top"/>
    </xf>
    <xf numFmtId="58" fontId="0" fillId="0" borderId="1" xfId="0" applyNumberFormat="1" applyBorder="1" applyAlignment="1">
      <alignment horizontal="justify" vertical="top"/>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ce02653\Desktop\INFORME INICIAL AUTOS 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1">
    <tabColor theme="2" tint="-0.749992370372631"/>
  </sheetPr>
  <dimension ref="A1:C29"/>
  <sheetViews>
    <sheetView tabSelected="1" zoomScale="70" zoomScaleNormal="70" workbookViewId="0">
      <selection activeCell="B15" sqref="B15:C15"/>
    </sheetView>
  </sheetViews>
  <sheetFormatPr defaultColWidth="0" defaultRowHeight="15" outlineLevelCol="2"/>
  <cols>
    <col min="1" max="1" width="46.1428571428571" style="66" customWidth="1"/>
    <col min="2" max="2" width="63.8571428571429" style="66" customWidth="1"/>
    <col min="3" max="3" width="37.4285714285714" style="66" customWidth="1"/>
    <col min="4" max="4" width="11.4285714285714" style="3" hidden="1" customWidth="1"/>
    <col min="5" max="16384" width="11.4285714285714" style="3" hidden="1"/>
  </cols>
  <sheetData>
    <row r="1" ht="18.75" spans="1:3">
      <c r="A1" s="67" t="s">
        <v>0</v>
      </c>
      <c r="B1" s="67"/>
      <c r="C1" s="67"/>
    </row>
    <row r="2" spans="1:3">
      <c r="A2" s="10" t="s">
        <v>1</v>
      </c>
      <c r="B2" s="68" t="s">
        <v>2</v>
      </c>
      <c r="C2" s="69"/>
    </row>
    <row r="3" spans="1:3">
      <c r="A3" s="10" t="s">
        <v>3</v>
      </c>
      <c r="B3" s="7" t="s">
        <v>4</v>
      </c>
      <c r="C3" s="49"/>
    </row>
    <row r="4" spans="1:3">
      <c r="A4" s="10" t="s">
        <v>5</v>
      </c>
      <c r="B4" s="7" t="s">
        <v>6</v>
      </c>
      <c r="C4" s="49"/>
    </row>
    <row r="5" ht="14.45" customHeight="1" spans="1:3">
      <c r="A5" s="10" t="s">
        <v>7</v>
      </c>
      <c r="B5" s="70" t="s">
        <v>8</v>
      </c>
      <c r="C5" s="70"/>
    </row>
    <row r="6" spans="1:3">
      <c r="A6" s="10" t="s">
        <v>9</v>
      </c>
      <c r="B6" s="11" t="s">
        <v>10</v>
      </c>
      <c r="C6" s="11"/>
    </row>
    <row r="7" spans="1:3">
      <c r="A7" s="10" t="s">
        <v>11</v>
      </c>
      <c r="B7" s="11" t="s">
        <v>12</v>
      </c>
      <c r="C7" s="11"/>
    </row>
    <row r="8" spans="1:3">
      <c r="A8" s="10" t="s">
        <v>13</v>
      </c>
      <c r="B8" s="71" t="s">
        <v>14</v>
      </c>
      <c r="C8" s="71"/>
    </row>
    <row r="9" spans="1:3">
      <c r="A9" s="10" t="s">
        <v>15</v>
      </c>
      <c r="B9" s="70" t="s">
        <v>12</v>
      </c>
      <c r="C9" s="70"/>
    </row>
    <row r="10" spans="1:3">
      <c r="A10" s="10" t="s">
        <v>16</v>
      </c>
      <c r="B10" s="70" t="s">
        <v>12</v>
      </c>
      <c r="C10" s="70"/>
    </row>
    <row r="11" ht="23.25" customHeight="1" spans="1:3">
      <c r="A11" s="10" t="s">
        <v>17</v>
      </c>
      <c r="B11" s="72" t="s">
        <v>18</v>
      </c>
      <c r="C11" s="73"/>
    </row>
    <row r="12" spans="1:3">
      <c r="A12" s="10" t="s">
        <v>19</v>
      </c>
      <c r="B12" s="11" t="s">
        <v>20</v>
      </c>
      <c r="C12" s="11"/>
    </row>
    <row r="13" ht="30" customHeight="1" spans="1:3">
      <c r="A13" s="10"/>
      <c r="B13" s="11"/>
      <c r="C13" s="11"/>
    </row>
    <row r="14" ht="73.5" customHeight="1" spans="1:3">
      <c r="A14" s="10"/>
      <c r="B14" s="11"/>
      <c r="C14" s="11"/>
    </row>
    <row r="15" ht="30" spans="1:3">
      <c r="A15" s="10" t="s">
        <v>21</v>
      </c>
      <c r="B15" s="74" t="s">
        <v>22</v>
      </c>
      <c r="C15" s="75"/>
    </row>
    <row r="16" ht="33.75" customHeight="1" spans="1:3">
      <c r="A16" s="12" t="s">
        <v>23</v>
      </c>
      <c r="B16" s="76" t="s">
        <v>24</v>
      </c>
      <c r="C16" s="76"/>
    </row>
    <row r="17" ht="33.75" customHeight="1" spans="1:3">
      <c r="A17" s="12"/>
      <c r="B17" s="11" t="s">
        <v>25</v>
      </c>
      <c r="C17" s="77"/>
    </row>
    <row r="18" ht="33.75" customHeight="1" spans="1:3">
      <c r="A18" s="12"/>
      <c r="B18" s="11" t="s">
        <v>26</v>
      </c>
      <c r="C18" s="77"/>
    </row>
    <row r="19" spans="1:3">
      <c r="A19" s="12"/>
      <c r="B19" s="78" t="s">
        <v>27</v>
      </c>
      <c r="C19" s="79"/>
    </row>
    <row r="20" spans="1:3">
      <c r="A20" s="12"/>
      <c r="B20" s="11"/>
      <c r="C20" s="77"/>
    </row>
    <row r="21" spans="1:3">
      <c r="A21" s="12"/>
      <c r="B21" s="11"/>
      <c r="C21" s="77"/>
    </row>
    <row r="22" spans="1:3">
      <c r="A22" s="12"/>
      <c r="B22" s="78" t="s">
        <v>28</v>
      </c>
      <c r="C22" s="79"/>
    </row>
    <row r="23" spans="1:3">
      <c r="A23" s="12"/>
      <c r="B23" s="11"/>
      <c r="C23" s="80"/>
    </row>
    <row r="24" spans="1:3">
      <c r="A24" s="10" t="s">
        <v>29</v>
      </c>
      <c r="B24" s="11" t="s">
        <v>30</v>
      </c>
      <c r="C24" s="11"/>
    </row>
    <row r="25" spans="1:3">
      <c r="A25" s="10" t="s">
        <v>31</v>
      </c>
      <c r="B25" s="11" t="s">
        <v>32</v>
      </c>
      <c r="C25" s="11"/>
    </row>
    <row r="26" spans="1:3">
      <c r="A26" s="10" t="s">
        <v>33</v>
      </c>
      <c r="B26" s="11" t="s">
        <v>34</v>
      </c>
      <c r="C26" s="11"/>
    </row>
    <row r="27" spans="1:3">
      <c r="A27" s="10" t="s">
        <v>35</v>
      </c>
      <c r="B27" s="81" t="s">
        <v>36</v>
      </c>
      <c r="C27" s="82"/>
    </row>
    <row r="28" spans="1:3">
      <c r="A28" s="10" t="s">
        <v>37</v>
      </c>
      <c r="B28" s="83" t="s">
        <v>38</v>
      </c>
      <c r="C28" s="83"/>
    </row>
    <row r="29" spans="1:3">
      <c r="A29" s="10" t="s">
        <v>39</v>
      </c>
      <c r="B29" s="83">
        <v>45391</v>
      </c>
      <c r="C29" s="11"/>
    </row>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4:C24"/>
    <mergeCell ref="B25:C25"/>
    <mergeCell ref="B26:C26"/>
    <mergeCell ref="B27:C27"/>
    <mergeCell ref="B28:C28"/>
    <mergeCell ref="B29:C29"/>
    <mergeCell ref="A12:A14"/>
    <mergeCell ref="A16:A23"/>
    <mergeCell ref="B12:C14"/>
  </mergeCells>
  <dataValidations count="1">
    <dataValidation type="list" allowBlank="1" showInputMessage="1" showErrorMessage="1" sqref="B6:C6">
      <formula1>Hoja2!$L$1:$L$2</formula1>
    </dataValidation>
  </dataValidations>
  <pageMargins left="0.7" right="0.7" top="0.75" bottom="0.75" header="0.3" footer="0.3"/>
  <pageSetup paperSize="1" orientation="portrait"/>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2">
    <tabColor theme="2" tint="-0.749992370372631"/>
  </sheetPr>
  <dimension ref="A1:C53"/>
  <sheetViews>
    <sheetView zoomScale="70" zoomScaleNormal="70" workbookViewId="0">
      <selection activeCell="B7" sqref="B7:C7"/>
    </sheetView>
  </sheetViews>
  <sheetFormatPr defaultColWidth="0" defaultRowHeight="15" outlineLevelCol="2"/>
  <cols>
    <col min="1" max="1" width="44.4285714285714" customWidth="1"/>
    <col min="2" max="2" width="25.8571428571429" customWidth="1"/>
    <col min="3" max="3" width="100.714285714286" customWidth="1"/>
    <col min="4" max="16384" width="11.4285714285714" hidden="1"/>
  </cols>
  <sheetData>
    <row r="1" ht="18.75" spans="1:3">
      <c r="A1" s="6" t="s">
        <v>40</v>
      </c>
      <c r="B1" s="6"/>
      <c r="C1" s="6"/>
    </row>
    <row r="2" spans="1:3">
      <c r="A2" s="7" t="s">
        <v>41</v>
      </c>
      <c r="B2" s="8" t="s">
        <v>42</v>
      </c>
      <c r="C2" s="9"/>
    </row>
    <row r="3" spans="1:3">
      <c r="A3" s="10" t="s">
        <v>1</v>
      </c>
      <c r="B3" s="11" t="str">
        <f>'GENERALES NOTA 322'!B2:C2</f>
        <v>11001310504320230068700</v>
      </c>
      <c r="C3" s="11"/>
    </row>
    <row r="4" spans="1:3">
      <c r="A4" s="10" t="s">
        <v>3</v>
      </c>
      <c r="B4" s="11" t="str">
        <f>'GENERALES NOTA 322'!B3:C3</f>
        <v>043 LABORAL CIRCUITO BOGOTA</v>
      </c>
      <c r="C4" s="11"/>
    </row>
    <row r="5" spans="1:3">
      <c r="A5" s="10" t="s">
        <v>5</v>
      </c>
      <c r="B5" s="11" t="str">
        <f>'GENERALES NOTA 322'!B4:C4</f>
        <v>COLFONDOS Y OTRO</v>
      </c>
      <c r="C5" s="11"/>
    </row>
    <row r="6" spans="1:3">
      <c r="A6" s="10" t="s">
        <v>7</v>
      </c>
      <c r="B6" s="11" t="str">
        <f>'GENERALES NOTA 322'!B5:C5</f>
        <v>CLAUDIA PATRICIA ARAQUE VILLAMIZAR. C.C: 51.843.362</v>
      </c>
      <c r="C6" s="11"/>
    </row>
    <row r="7" spans="1:3">
      <c r="A7" s="10" t="s">
        <v>9</v>
      </c>
      <c r="B7" s="11" t="str">
        <f>'GENERALES NOTA 322'!B6:C6</f>
        <v>LLAMADA EN GARANTIA</v>
      </c>
      <c r="C7" s="11"/>
    </row>
    <row r="8" spans="1:3">
      <c r="A8" s="7" t="s">
        <v>43</v>
      </c>
      <c r="B8" s="11"/>
      <c r="C8" s="11"/>
    </row>
    <row r="9" spans="1:3">
      <c r="A9" s="7" t="s">
        <v>17</v>
      </c>
      <c r="B9" s="11"/>
      <c r="C9" s="11"/>
    </row>
    <row r="10" spans="1:3">
      <c r="A10" s="7" t="s">
        <v>44</v>
      </c>
      <c r="B10" s="8"/>
      <c r="C10" s="48"/>
    </row>
    <row r="11" spans="1:3">
      <c r="A11" s="7" t="s">
        <v>45</v>
      </c>
      <c r="B11" s="8"/>
      <c r="C11" s="9"/>
    </row>
    <row r="12" spans="1:3">
      <c r="A12" s="7" t="s">
        <v>46</v>
      </c>
      <c r="B12" s="7"/>
      <c r="C12" s="49"/>
    </row>
    <row r="13" spans="1:3">
      <c r="A13" s="7" t="s">
        <v>47</v>
      </c>
      <c r="B13" s="11"/>
      <c r="C13" s="11"/>
    </row>
    <row r="14" spans="1:3">
      <c r="A14" s="7" t="s">
        <v>48</v>
      </c>
      <c r="B14" s="11"/>
      <c r="C14" s="11"/>
    </row>
    <row r="15" spans="1:3">
      <c r="A15" s="7" t="s">
        <v>49</v>
      </c>
      <c r="B15" s="11"/>
      <c r="C15" s="11"/>
    </row>
    <row r="16" spans="1:3">
      <c r="A16" s="50" t="s">
        <v>50</v>
      </c>
      <c r="B16" s="11"/>
      <c r="C16" s="11"/>
    </row>
    <row r="17" spans="1:3">
      <c r="A17" s="51"/>
      <c r="B17" s="52" t="s">
        <v>51</v>
      </c>
      <c r="C17" s="53" t="s">
        <v>52</v>
      </c>
    </row>
    <row r="18" spans="1:3">
      <c r="A18" s="51"/>
      <c r="B18" s="11"/>
      <c r="C18" s="11"/>
    </row>
    <row r="19" spans="1:3">
      <c r="A19" s="51"/>
      <c r="B19" s="11"/>
      <c r="C19" s="11"/>
    </row>
    <row r="20" spans="1:3">
      <c r="A20" s="51"/>
      <c r="B20" s="11"/>
      <c r="C20" s="11"/>
    </row>
    <row r="21" spans="1:3">
      <c r="A21" s="7" t="s">
        <v>53</v>
      </c>
      <c r="B21" s="11"/>
      <c r="C21" s="11"/>
    </row>
    <row r="22" spans="1:3">
      <c r="A22" s="7" t="s">
        <v>54</v>
      </c>
      <c r="B22" s="7"/>
      <c r="C22" s="49"/>
    </row>
    <row r="23" spans="1:3">
      <c r="A23" s="7" t="s">
        <v>55</v>
      </c>
      <c r="B23" s="11"/>
      <c r="C23" s="11"/>
    </row>
    <row r="24" spans="1:3">
      <c r="A24" s="7" t="s">
        <v>56</v>
      </c>
      <c r="B24" s="11"/>
      <c r="C24" s="11"/>
    </row>
    <row r="25" spans="1:3">
      <c r="A25" s="7" t="s">
        <v>57</v>
      </c>
      <c r="B25" s="11"/>
      <c r="C25" s="11"/>
    </row>
    <row r="26" spans="1:3">
      <c r="A26" s="54" t="s">
        <v>58</v>
      </c>
      <c r="B26" s="11"/>
      <c r="C26" s="11"/>
    </row>
    <row r="27" spans="1:3">
      <c r="A27" s="55" t="s">
        <v>59</v>
      </c>
      <c r="B27" s="55"/>
      <c r="C27" s="55"/>
    </row>
    <row r="28" ht="14.45" customHeight="1" spans="1:3">
      <c r="A28" s="56" t="s">
        <v>60</v>
      </c>
      <c r="B28" s="57"/>
      <c r="C28" s="58"/>
    </row>
    <row r="29" ht="14.45" customHeight="1" spans="1:3">
      <c r="A29" s="59" t="s">
        <v>61</v>
      </c>
      <c r="B29" s="60"/>
      <c r="C29" s="58"/>
    </row>
    <row r="30" ht="14.45" customHeight="1" spans="1:3">
      <c r="A30" s="59" t="s">
        <v>62</v>
      </c>
      <c r="B30" s="60"/>
      <c r="C30" s="61"/>
    </row>
    <row r="31" ht="14.45" customHeight="1" spans="1:3">
      <c r="A31" s="59" t="s">
        <v>63</v>
      </c>
      <c r="B31" s="60"/>
      <c r="C31" s="58"/>
    </row>
    <row r="32" spans="1:3">
      <c r="A32" s="59" t="s">
        <v>64</v>
      </c>
      <c r="B32" s="60"/>
      <c r="C32" s="58"/>
    </row>
    <row r="33" ht="14.45" customHeight="1" spans="1:3">
      <c r="A33" s="59" t="s">
        <v>65</v>
      </c>
      <c r="B33" s="60"/>
      <c r="C33" s="58"/>
    </row>
    <row r="34" ht="14.45" customHeight="1" spans="1:3">
      <c r="A34" s="59" t="s">
        <v>66</v>
      </c>
      <c r="B34" s="60"/>
      <c r="C34" s="62"/>
    </row>
    <row r="35" spans="1:3">
      <c r="A35" s="56" t="s">
        <v>67</v>
      </c>
      <c r="B35" s="57"/>
      <c r="C35" s="63"/>
    </row>
    <row r="36" spans="1:3">
      <c r="A36" s="64" t="s">
        <v>68</v>
      </c>
      <c r="B36" s="64"/>
      <c r="C36" s="64"/>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15"/>
      <c r="B53" s="15"/>
      <c r="C53" s="11"/>
    </row>
  </sheetData>
  <mergeCells count="50">
    <mergeCell ref="A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21:C21"/>
    <mergeCell ref="B22:C22"/>
    <mergeCell ref="B23:C23"/>
    <mergeCell ref="B24:C24"/>
    <mergeCell ref="B25:C25"/>
    <mergeCell ref="B26:C26"/>
    <mergeCell ref="A27:C27"/>
    <mergeCell ref="A28:B28"/>
    <mergeCell ref="A29:B29"/>
    <mergeCell ref="A30:B30"/>
    <mergeCell ref="A31:B31"/>
    <mergeCell ref="A32:B32"/>
    <mergeCell ref="A33:B33"/>
    <mergeCell ref="A34:B34"/>
    <mergeCell ref="A35:B35"/>
    <mergeCell ref="A36:C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16:A20"/>
  </mergeCells>
  <dataValidations count="5">
    <dataValidation type="list" allowBlank="1" showInputMessage="1" showErrorMessage="1" sqref="B12:C12">
      <formula1>Hoja2!$A$2:$A$5</formula1>
    </dataValidation>
    <dataValidation type="list" allowBlank="1" showInputMessage="1" showErrorMessage="1" sqref="B16:C16">
      <formula1>Hoja2!$C$2:$C$4</formula1>
    </dataValidation>
    <dataValidation type="list" allowBlank="1" showInputMessage="1" showErrorMessage="1" sqref="B21:C21;B24:C24;B26:C26;B14:C15">
      <formula1>Hoja2!$B$1:$B$2</formula1>
    </dataValidation>
    <dataValidation type="list" allowBlank="1" showInputMessage="1" showErrorMessage="1" sqref="B22:C22">
      <formula1>Hoja2!$D$2:$D$3</formula1>
    </dataValidation>
    <dataValidation type="list" allowBlank="1" showInputMessage="1" showErrorMessage="1" sqref="B23:C23">
      <formula1>Hoja2!$E$2:$E$8</formula1>
    </dataValidation>
  </dataValidations>
  <pageMargins left="0.7" right="0.7" top="0.75" bottom="0.75" header="0.3" footer="0.3"/>
  <pageSetup paperSize="1" orientation="portrait"/>
  <headerFooter>
    <oddHeader>&amp;C&amp;"Calibri"&amp;10&amp;K000000Internal&amp;1#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3">
    <tabColor theme="2" tint="-0.749992370372631"/>
  </sheetPr>
  <dimension ref="A1:F37"/>
  <sheetViews>
    <sheetView workbookViewId="0">
      <selection activeCell="C22" sqref="C22"/>
    </sheetView>
  </sheetViews>
  <sheetFormatPr defaultColWidth="0" defaultRowHeight="15" outlineLevelCol="5"/>
  <cols>
    <col min="1" max="1" width="52.1428571428571" customWidth="1"/>
    <col min="2" max="2" width="35.4285714285714" customWidth="1"/>
    <col min="3" max="3" width="96" customWidth="1"/>
    <col min="4" max="8" width="11.4285714285714" hidden="1" customWidth="1"/>
    <col min="9" max="9" width="12" hidden="1" customWidth="1"/>
    <col min="10" max="16384" width="11.4285714285714" hidden="1"/>
  </cols>
  <sheetData>
    <row r="1" ht="18.75" spans="1:3">
      <c r="A1" s="6" t="s">
        <v>85</v>
      </c>
      <c r="B1" s="6"/>
      <c r="C1" s="6"/>
    </row>
    <row r="2" spans="1:3">
      <c r="A2" s="16" t="s">
        <v>41</v>
      </c>
      <c r="B2" s="17" t="str">
        <f>'[2]AUTOS NOTA 321'!B2:C2</f>
        <v>SINIESTRO   LEGIS </v>
      </c>
      <c r="C2" s="18"/>
    </row>
    <row r="3" spans="1:3">
      <c r="A3" s="19" t="s">
        <v>1</v>
      </c>
      <c r="B3" s="20" t="str">
        <f>'GENERALES NOTA 322'!B2:C2</f>
        <v>11001310504320230068700</v>
      </c>
      <c r="C3" s="20"/>
    </row>
    <row r="4" spans="1:3">
      <c r="A4" s="19" t="s">
        <v>3</v>
      </c>
      <c r="B4" s="20" t="str">
        <f>'GENERALES NOTA 322'!B3:C3</f>
        <v>043 LABORAL CIRCUITO BOGOTA</v>
      </c>
      <c r="C4" s="20"/>
    </row>
    <row r="5" spans="1:3">
      <c r="A5" s="19" t="s">
        <v>5</v>
      </c>
      <c r="B5" s="20" t="str">
        <f>'GENERALES NOTA 322'!B4:C4</f>
        <v>COLFONDOS Y OTRO</v>
      </c>
      <c r="C5" s="20"/>
    </row>
    <row r="6" ht="14.45" customHeight="1" spans="1:3">
      <c r="A6" s="19" t="s">
        <v>7</v>
      </c>
      <c r="B6" s="20" t="str">
        <f>'GENERALES NOTA 322'!B5:C5</f>
        <v>CLAUDIA PATRICIA ARAQUE VILLAMIZAR. C.C: 51.843.362</v>
      </c>
      <c r="C6" s="20"/>
    </row>
    <row r="7" spans="1:3">
      <c r="A7" s="19" t="s">
        <v>9</v>
      </c>
      <c r="B7" s="20" t="str">
        <f>'GENERALES NOTA 322'!B6:C6</f>
        <v>LLAMADA EN GARANTIA</v>
      </c>
      <c r="C7" s="20"/>
    </row>
    <row r="8" ht="30" spans="1:3">
      <c r="A8" s="19" t="s">
        <v>21</v>
      </c>
      <c r="B8" s="21" t="str">
        <f>'GENERALES NOTA 322'!B15:C15</f>
        <v>NO ES POSIBLE CUANTIFICAR LAS PRETENSIONES DE LA DEMANDA EN ATENCIÓN A LA NATURALEZA DEL PROCESO.</v>
      </c>
      <c r="C8" s="22"/>
    </row>
    <row r="9" spans="1:3">
      <c r="A9" s="23" t="s">
        <v>23</v>
      </c>
      <c r="B9" s="24" t="s">
        <v>24</v>
      </c>
      <c r="C9" s="25"/>
    </row>
    <row r="10" spans="1:3">
      <c r="A10" s="23"/>
      <c r="B10" s="20" t="s">
        <v>25</v>
      </c>
      <c r="C10" s="26">
        <f>'GENERALES NOTA 322'!C17</f>
        <v>0</v>
      </c>
    </row>
    <row r="11" spans="1:3">
      <c r="A11" s="23"/>
      <c r="B11" s="20" t="s">
        <v>26</v>
      </c>
      <c r="C11" s="26">
        <f>'GENERALES NOTA 322'!C18</f>
        <v>0</v>
      </c>
    </row>
    <row r="12" spans="1:3">
      <c r="A12" s="23"/>
      <c r="B12" s="24"/>
      <c r="C12" s="25"/>
    </row>
    <row r="13" spans="1:3">
      <c r="A13" s="23"/>
      <c r="B13" s="20" t="s">
        <v>86</v>
      </c>
      <c r="C13" s="27"/>
    </row>
    <row r="14" spans="1:6">
      <c r="A14" s="23"/>
      <c r="B14" s="20" t="s">
        <v>87</v>
      </c>
      <c r="C14" s="27"/>
      <c r="E14" t="s">
        <v>88</v>
      </c>
      <c r="F14" s="28">
        <v>0.7</v>
      </c>
    </row>
    <row r="15" spans="1:3">
      <c r="A15" s="23" t="s">
        <v>89</v>
      </c>
      <c r="B15" s="17" t="s">
        <v>90</v>
      </c>
      <c r="C15" s="18"/>
    </row>
    <row r="16" customHeight="1" spans="1:3">
      <c r="A16" s="19" t="s">
        <v>91</v>
      </c>
      <c r="B16" s="29"/>
      <c r="C16" s="30"/>
    </row>
    <row r="17" ht="28.5" customHeight="1" spans="1:3">
      <c r="A17" s="31" t="s">
        <v>92</v>
      </c>
      <c r="B17" s="32">
        <f>((C19+C20+C22+C23)-C26)*C25*C27</f>
        <v>100000000</v>
      </c>
      <c r="C17" s="32"/>
    </row>
    <row r="18" spans="1:3">
      <c r="A18" s="23" t="s">
        <v>93</v>
      </c>
      <c r="B18" s="33" t="s">
        <v>24</v>
      </c>
      <c r="C18" s="34"/>
    </row>
    <row r="19" spans="1:3">
      <c r="A19" s="35"/>
      <c r="B19" s="20" t="s">
        <v>25</v>
      </c>
      <c r="C19" s="26">
        <v>100000000</v>
      </c>
    </row>
    <row r="20" spans="1:3">
      <c r="A20" s="36"/>
      <c r="B20" s="20" t="s">
        <v>26</v>
      </c>
      <c r="C20" s="26">
        <v>0</v>
      </c>
    </row>
    <row r="21" spans="1:3">
      <c r="A21" s="36"/>
      <c r="B21" s="24" t="s">
        <v>27</v>
      </c>
      <c r="C21" s="25"/>
    </row>
    <row r="22" spans="1:3">
      <c r="A22" s="36"/>
      <c r="B22" s="20" t="s">
        <v>86</v>
      </c>
      <c r="C22" s="26">
        <v>0</v>
      </c>
    </row>
    <row r="23" ht="45" spans="1:3">
      <c r="A23" s="36"/>
      <c r="B23" s="20" t="s">
        <v>94</v>
      </c>
      <c r="C23" s="26">
        <v>0</v>
      </c>
    </row>
    <row r="24" spans="1:3">
      <c r="A24" s="36"/>
      <c r="B24" s="24" t="s">
        <v>95</v>
      </c>
      <c r="C24" s="25"/>
    </row>
    <row r="25" spans="1:3">
      <c r="A25" s="36"/>
      <c r="B25" s="20" t="s">
        <v>96</v>
      </c>
      <c r="C25" s="37">
        <v>1</v>
      </c>
    </row>
    <row r="26" spans="1:3">
      <c r="A26" s="38"/>
      <c r="B26" s="20" t="s">
        <v>45</v>
      </c>
      <c r="C26" s="39">
        <v>0</v>
      </c>
    </row>
    <row r="27" spans="1:3">
      <c r="A27" s="38"/>
      <c r="B27" s="20" t="s">
        <v>97</v>
      </c>
      <c r="C27" s="37">
        <v>1</v>
      </c>
    </row>
    <row r="28" spans="1:3">
      <c r="A28" s="40" t="s">
        <v>98</v>
      </c>
      <c r="B28" s="32">
        <f>IFERROR(B17*(VLOOKUP(B15,Hoja2!$G$1:$H$6,2,0)),16666)</f>
        <v>70000000</v>
      </c>
      <c r="C28" s="32"/>
    </row>
    <row r="29" ht="30" spans="1:3">
      <c r="A29" s="19" t="s">
        <v>99</v>
      </c>
      <c r="B29" s="41"/>
      <c r="C29" s="42"/>
    </row>
    <row r="30" ht="30" spans="1:3">
      <c r="A30" s="19" t="s">
        <v>100</v>
      </c>
      <c r="B30" s="43"/>
      <c r="C30" s="44"/>
    </row>
    <row r="31" ht="18.75" spans="1:3">
      <c r="A31" s="45" t="s">
        <v>101</v>
      </c>
      <c r="B31" s="45"/>
      <c r="C31" s="45"/>
    </row>
    <row r="32" spans="1:3">
      <c r="A32" s="46" t="s">
        <v>102</v>
      </c>
      <c r="B32" s="47"/>
      <c r="C32" s="47"/>
    </row>
    <row r="33" spans="1:3">
      <c r="A33" s="46" t="s">
        <v>103</v>
      </c>
      <c r="B33" s="47"/>
      <c r="C33" s="47"/>
    </row>
    <row r="34" spans="1:3">
      <c r="A34" s="38"/>
      <c r="B34" s="38"/>
      <c r="C34" s="38"/>
    </row>
    <row r="35" spans="1:3">
      <c r="A35" s="38"/>
      <c r="B35" s="38"/>
      <c r="C35" s="38"/>
    </row>
    <row r="36" spans="1:3">
      <c r="A36" s="38"/>
      <c r="B36" s="38"/>
      <c r="C36" s="38"/>
    </row>
    <row r="37" spans="1:3">
      <c r="A37" s="38"/>
      <c r="B37" s="38"/>
      <c r="C37" s="38"/>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15:C15"/>
    <mergeCell ref="B16:C16"/>
    <mergeCell ref="B17:C17"/>
    <mergeCell ref="B18:C18"/>
    <mergeCell ref="B21:C21"/>
    <mergeCell ref="B24:C24"/>
    <mergeCell ref="B28:C28"/>
    <mergeCell ref="B29:C29"/>
    <mergeCell ref="B30:C30"/>
    <mergeCell ref="B32:C32"/>
    <mergeCell ref="B33:C33"/>
    <mergeCell ref="A9:A14"/>
    <mergeCell ref="A19:A24"/>
  </mergeCells>
  <dataValidations count="2">
    <dataValidation type="list" allowBlank="1" showInputMessage="1" showErrorMessage="1" sqref="B15:C15">
      <formula1>Hoja2!$G$1:$G$7</formula1>
    </dataValidation>
    <dataValidation type="decimal" operator="lessThanOrEqual" allowBlank="1" showInputMessage="1" showErrorMessage="1" sqref="C25">
      <formula1>1</formula1>
    </dataValidation>
  </dataValidations>
  <pageMargins left="0.7" right="0.7" top="0.75" bottom="0.75" header="0.3" footer="0.3"/>
  <pageSetup paperSize="1" orientation="portrait"/>
  <headerFooter>
    <oddHeader>&amp;C&amp;"Calibri"&amp;10&amp;K000000Internal&amp;1#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4">
    <tabColor theme="2" tint="-0.749992370372631"/>
  </sheetPr>
  <dimension ref="A1:C16"/>
  <sheetViews>
    <sheetView zoomScale="85" zoomScaleNormal="85" workbookViewId="0">
      <selection activeCell="C31" sqref="C31"/>
    </sheetView>
  </sheetViews>
  <sheetFormatPr defaultColWidth="0" defaultRowHeight="15" outlineLevelCol="2"/>
  <cols>
    <col min="1" max="1" width="30.4285714285714" customWidth="1"/>
    <col min="2" max="3" width="69.2857142857143" customWidth="1"/>
    <col min="4" max="16384" width="10.8571428571429" hidden="1"/>
  </cols>
  <sheetData>
    <row r="1" ht="18.75" spans="1:3">
      <c r="A1" s="6" t="s">
        <v>104</v>
      </c>
      <c r="B1" s="6"/>
      <c r="C1" s="6"/>
    </row>
    <row r="2" ht="17.1" customHeight="1" spans="1:3">
      <c r="A2" s="7" t="s">
        <v>41</v>
      </c>
      <c r="B2" s="8" t="str">
        <f>'[2]AUTOS NOTA 321'!B2:C2</f>
        <v>SINIESTRO   LEGIS </v>
      </c>
      <c r="C2" s="9"/>
    </row>
    <row r="3" ht="15.95" customHeight="1" spans="1:3">
      <c r="A3" s="10" t="s">
        <v>1</v>
      </c>
      <c r="B3" s="11" t="str">
        <f>'GENERALES NOTA 322'!B2:C2</f>
        <v>11001310504320230068700</v>
      </c>
      <c r="C3" s="11"/>
    </row>
    <row r="4" spans="1:3">
      <c r="A4" s="10" t="s">
        <v>3</v>
      </c>
      <c r="B4" s="11" t="str">
        <f>'GENERALES NOTA 322'!B3:C3</f>
        <v>043 LABORAL CIRCUITO BOGOTA</v>
      </c>
      <c r="C4" s="11"/>
    </row>
    <row r="5" ht="29.1" customHeight="1" spans="1:3">
      <c r="A5" s="10" t="s">
        <v>5</v>
      </c>
      <c r="B5" s="11" t="str">
        <f>'GENERALES NOTA 322'!B4:C4</f>
        <v>COLFONDOS Y OTRO</v>
      </c>
      <c r="C5" s="11"/>
    </row>
    <row r="6" spans="1:3">
      <c r="A6" s="10" t="s">
        <v>7</v>
      </c>
      <c r="B6" s="11" t="str">
        <f>'GENERALES NOTA 322'!B5:C5</f>
        <v>CLAUDIA PATRICIA ARAQUE VILLAMIZAR. C.C: 51.843.362</v>
      </c>
      <c r="C6" s="11"/>
    </row>
    <row r="7" ht="43.5" customHeight="1" spans="1:3">
      <c r="A7" s="10" t="s">
        <v>9</v>
      </c>
      <c r="B7" s="11" t="str">
        <f>'GENERALES NOTA 322'!B6:C6</f>
        <v>LLAMADA EN GARANTIA</v>
      </c>
      <c r="C7" s="11"/>
    </row>
    <row r="8" spans="1:3">
      <c r="A8" s="10" t="s">
        <v>105</v>
      </c>
      <c r="B8" s="11"/>
      <c r="C8" s="11"/>
    </row>
    <row r="9" spans="1:3">
      <c r="A9" s="12" t="s">
        <v>93</v>
      </c>
      <c r="B9" s="13"/>
      <c r="C9" s="13"/>
    </row>
    <row r="10" spans="1:3">
      <c r="A10" s="12" t="s">
        <v>106</v>
      </c>
      <c r="B10" s="11"/>
      <c r="C10" s="11"/>
    </row>
    <row r="11" ht="30" spans="1:3">
      <c r="A11" s="12" t="s">
        <v>107</v>
      </c>
      <c r="B11" s="14"/>
      <c r="C11" s="15"/>
    </row>
    <row r="12" ht="60" spans="1:3">
      <c r="A12" s="10" t="s">
        <v>108</v>
      </c>
      <c r="B12" s="11"/>
      <c r="C12" s="11"/>
    </row>
    <row r="13" ht="60" spans="1:3">
      <c r="A13" s="10" t="s">
        <v>109</v>
      </c>
      <c r="B13" s="11"/>
      <c r="C13" s="11"/>
    </row>
    <row r="14" spans="1:3">
      <c r="A14" s="10" t="s">
        <v>110</v>
      </c>
      <c r="B14" s="11"/>
      <c r="C14" s="11"/>
    </row>
    <row r="15" spans="1:3">
      <c r="A15" s="12" t="s">
        <v>111</v>
      </c>
      <c r="B15" s="11"/>
      <c r="C15" s="11"/>
    </row>
    <row r="16" spans="1:3">
      <c r="A16" s="11" t="s">
        <v>112</v>
      </c>
      <c r="B16" s="15"/>
      <c r="C16" s="15"/>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5"/>
  <dimension ref="A1:A2"/>
  <sheetViews>
    <sheetView workbookViewId="0">
      <selection activeCell="B12" sqref="B12:C13"/>
    </sheetView>
  </sheetViews>
  <sheetFormatPr defaultColWidth="11" defaultRowHeight="15" outlineLevelRow="1"/>
  <sheetData>
    <row r="1" spans="1:1">
      <c r="A1" t="s">
        <v>113</v>
      </c>
    </row>
    <row r="2" spans="1:1">
      <c r="A2" t="s">
        <v>114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6"/>
  <dimension ref="A1:L8"/>
  <sheetViews>
    <sheetView topLeftCell="G1" workbookViewId="0">
      <selection activeCell="B12" sqref="B12:C13"/>
    </sheetView>
  </sheetViews>
  <sheetFormatPr defaultColWidth="11.5714285714286" defaultRowHeight="15" outlineLevelRow="7"/>
  <cols>
    <col min="4" max="4" width="20.1428571428571" customWidth="1"/>
    <col min="5" max="5" width="42.8571428571429" customWidth="1"/>
    <col min="7" max="7" width="26.4285714285714" customWidth="1"/>
  </cols>
  <sheetData>
    <row r="1" spans="1:12">
      <c r="A1" s="1" t="s">
        <v>46</v>
      </c>
      <c r="B1" t="s">
        <v>115</v>
      </c>
      <c r="C1" s="1" t="s">
        <v>50</v>
      </c>
      <c r="D1" s="1" t="s">
        <v>54</v>
      </c>
      <c r="E1" s="2" t="s">
        <v>55</v>
      </c>
      <c r="F1" s="3" t="s">
        <v>88</v>
      </c>
      <c r="G1" s="3" t="s">
        <v>90</v>
      </c>
      <c r="H1" s="4">
        <v>0.7</v>
      </c>
      <c r="I1" t="s">
        <v>116</v>
      </c>
      <c r="J1" t="s">
        <v>117</v>
      </c>
      <c r="L1" t="s">
        <v>10</v>
      </c>
    </row>
    <row r="2" spans="1:12">
      <c r="A2" t="s">
        <v>118</v>
      </c>
      <c r="B2" t="s">
        <v>114</v>
      </c>
      <c r="C2" t="s">
        <v>119</v>
      </c>
      <c r="D2" s="3" t="s">
        <v>120</v>
      </c>
      <c r="E2" s="5" t="s">
        <v>121</v>
      </c>
      <c r="F2" s="3" t="s">
        <v>122</v>
      </c>
      <c r="G2" s="3" t="s">
        <v>123</v>
      </c>
      <c r="H2" s="4">
        <v>0.25</v>
      </c>
      <c r="I2" t="s">
        <v>124</v>
      </c>
      <c r="J2" t="s">
        <v>125</v>
      </c>
      <c r="L2" t="s">
        <v>126</v>
      </c>
    </row>
    <row r="3" spans="1:10">
      <c r="A3" t="s">
        <v>127</v>
      </c>
      <c r="C3" t="s">
        <v>128</v>
      </c>
      <c r="D3" s="3" t="s">
        <v>129</v>
      </c>
      <c r="E3" s="5" t="s">
        <v>130</v>
      </c>
      <c r="F3" s="3" t="s">
        <v>131</v>
      </c>
      <c r="G3" s="3" t="s">
        <v>132</v>
      </c>
      <c r="H3" s="4">
        <v>0.55</v>
      </c>
      <c r="I3" t="s">
        <v>133</v>
      </c>
      <c r="J3" t="s">
        <v>134</v>
      </c>
    </row>
    <row r="4" spans="1:10">
      <c r="A4" t="s">
        <v>135</v>
      </c>
      <c r="C4" t="s">
        <v>136</v>
      </c>
      <c r="E4" s="5" t="s">
        <v>137</v>
      </c>
      <c r="G4" s="3" t="s">
        <v>138</v>
      </c>
      <c r="H4" s="4">
        <v>0.15</v>
      </c>
      <c r="I4" t="s">
        <v>139</v>
      </c>
      <c r="J4" t="s">
        <v>140</v>
      </c>
    </row>
    <row r="5" spans="1:10">
      <c r="A5" t="s">
        <v>141</v>
      </c>
      <c r="E5" s="5" t="s">
        <v>142</v>
      </c>
      <c r="G5" s="3" t="s">
        <v>143</v>
      </c>
      <c r="H5" s="4">
        <v>0.7</v>
      </c>
      <c r="I5" t="s">
        <v>144</v>
      </c>
      <c r="J5" t="s">
        <v>145</v>
      </c>
    </row>
    <row r="6" spans="5:10">
      <c r="E6" s="5" t="s">
        <v>146</v>
      </c>
      <c r="G6" s="3" t="s">
        <v>147</v>
      </c>
      <c r="H6" s="4">
        <v>0.3</v>
      </c>
      <c r="J6" t="s">
        <v>148</v>
      </c>
    </row>
    <row r="7" spans="5:7">
      <c r="E7" s="5" t="s">
        <v>149</v>
      </c>
      <c r="G7" s="3" t="s">
        <v>122</v>
      </c>
    </row>
    <row r="8" spans="5:5">
      <c r="E8" s="5" t="s">
        <v>150</v>
      </c>
    </row>
  </sheetData>
  <pageMargins left="0.7" right="0.7" top="0.75" bottom="0.75" header="0.3" footer="0.3"/>
  <pageSetup paperSize="1"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Company>Allianz Technology</Company>
  <Application>Microsoft Excel</Application>
  <HeadingPairs>
    <vt:vector size="2" baseType="variant">
      <vt:variant>
        <vt:lpstr>工作表</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hp</cp:lastModifiedBy>
  <dcterms:created xsi:type="dcterms:W3CDTF">2020-12-07T14:41:00Z</dcterms:created>
  <dcterms:modified xsi:type="dcterms:W3CDTF">2024-08-30T15:08:04Z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0276BF715B0646CFB10F908F7B0F18A4_12</vt:lpwstr>
  </property>
  <property fmtid="{D5CDD505-2E9C-101B-9397-08002B2CF9AE}" pid="31" name="KSOProductBuildVer">
    <vt:lpwstr>3082-12.2.0.17562</vt:lpwstr>
  </property>
</Properties>
</file>