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codeName="ThisWorkbook"/>
  <mc:AlternateContent xmlns:mc="http://schemas.openxmlformats.org/markup-compatibility/2006">
    <mc:Choice Requires="x15">
      <x15ac:absPath xmlns:x15ac="http://schemas.microsoft.com/office/spreadsheetml/2010/11/ac" url="C:\Users\User\Downloads\"/>
    </mc:Choice>
  </mc:AlternateContent>
  <xr:revisionPtr revIDLastSave="0" documentId="13_ncr:1_{275A2E4F-8203-42D9-8C66-4B2A6958E5DB}" xr6:coauthVersionLast="47" xr6:coauthVersionMax="47" xr10:uidLastSave="{00000000-0000-0000-0000-000000000000}"/>
  <bookViews>
    <workbookView xWindow="-108" yWindow="-108" windowWidth="23256" windowHeight="12456" activeTab="2" xr2:uid="{00000000-000D-0000-FFFF-FFFF00000000}"/>
  </bookViews>
  <sheets>
    <sheet name="AUTOS  NOTA 322" sheetId="1" r:id="rId1"/>
    <sheet name="AUTOS NOTA 321" sheetId="7" r:id="rId2"/>
    <sheet name="AUTOS NOTA 324" sheetId="8" r:id="rId3"/>
    <sheet name="TASACION " sheetId="10" state="hidden" r:id="rId4"/>
    <sheet name="AUTOS NOTA 325" sheetId="9" r:id="rId5"/>
    <sheet name="Hoja2" sheetId="6" state="hidden" r:id="rId6"/>
  </sheets>
  <externalReferences>
    <externalReference r:id="rId7"/>
  </externalReferences>
  <definedNames>
    <definedName name="Posición">[1]Hoja1!$S$3:$S$4</definedName>
    <definedName name="Probabilidad">[1]Parametros!$A$3:$A$5</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2" i="8" l="1"/>
  <c r="B6" i="8"/>
  <c r="B9" i="8" l="1"/>
  <c r="B20" i="8"/>
  <c r="B39" i="8" s="1"/>
  <c r="B10" i="9" l="1"/>
  <c r="B2" i="9" l="1"/>
  <c r="B8" i="9" l="1"/>
  <c r="B7" i="9"/>
  <c r="B6" i="9"/>
  <c r="B5" i="9"/>
  <c r="B4" i="9"/>
  <c r="B3" i="9"/>
  <c r="B8" i="8"/>
  <c r="B7" i="8"/>
  <c r="B5" i="8"/>
  <c r="B4" i="8"/>
  <c r="B3" i="8"/>
  <c r="B8" i="7"/>
  <c r="B4" i="7" l="1"/>
  <c r="B5" i="7"/>
  <c r="B6" i="7"/>
  <c r="B7" i="7"/>
  <c r="B3" i="7"/>
  <c r="B11" i="9" l="1"/>
</calcChain>
</file>

<file path=xl/sharedStrings.xml><?xml version="1.0" encoding="utf-8"?>
<sst xmlns="http://schemas.openxmlformats.org/spreadsheetml/2006/main" count="241" uniqueCount="187">
  <si>
    <t>SOLICITUD DE ANTECEDENTES -ABOGADO EXTERNO-</t>
  </si>
  <si>
    <t>Radicado(23 digitos)</t>
  </si>
  <si>
    <t>Juzgado</t>
  </si>
  <si>
    <t>Demandado</t>
  </si>
  <si>
    <t xml:space="preserve">Demandante </t>
  </si>
  <si>
    <t>Tipo de vinculacion compañía</t>
  </si>
  <si>
    <t xml:space="preserve">Tipo de perjucio </t>
  </si>
  <si>
    <t>INTERVINIENTE -Nombre de lesionado o muerto (s) del proceso</t>
  </si>
  <si>
    <t xml:space="preserve">Numero de identificacion </t>
  </si>
  <si>
    <t xml:space="preserve">Domicilio </t>
  </si>
  <si>
    <t xml:space="preserve">Telefono </t>
  </si>
  <si>
    <t>Correo electronico</t>
  </si>
  <si>
    <t xml:space="preserve">Estado Civil </t>
  </si>
  <si>
    <t xml:space="preserve">Fecha de nacimiento </t>
  </si>
  <si>
    <t xml:space="preserve">Edad al momento del siniestro </t>
  </si>
  <si>
    <t xml:space="preserve">Fecha de defuncion </t>
  </si>
  <si>
    <t xml:space="preserve">Situcion Laboral </t>
  </si>
  <si>
    <t xml:space="preserve">Profesion </t>
  </si>
  <si>
    <t xml:space="preserve">Ingresos Netos </t>
  </si>
  <si>
    <t>Numero de Lesionados y/o fallecidos  según IPAT</t>
  </si>
  <si>
    <t xml:space="preserve">Condicion </t>
  </si>
  <si>
    <t>Fecha de los hechos</t>
  </si>
  <si>
    <t>Fecha de solicitud audiencia prejudicial</t>
  </si>
  <si>
    <t>Fecha de audiencia prejudicial</t>
  </si>
  <si>
    <r>
      <t>Breve resumen de los hechos
*Recomendaciones:</t>
    </r>
    <r>
      <rPr>
        <sz val="11"/>
        <color theme="1"/>
        <rFont val="Calibri"/>
        <family val="2"/>
        <scheme val="minor"/>
      </rPr>
      <t xml:space="preserve"> Establecer las circunstancias de tiempo, modo y lugar, fecha del siniestro, placa del vh asegurado y terceros afectados, nombres de los lesionados (pcl-entidad que emite la pcl- días de incapacidad, lesiones) y muertos. Dentro del material probatorio identificar el grado de responsabilidad (IPAT, fallo contravencional). Procure no transcribir los hechos de la demanda, este espacio tiene como finalidad mostrar un panorama de los hechos.</t>
    </r>
  </si>
  <si>
    <t>Asegurado</t>
  </si>
  <si>
    <t>Nit Asegurado</t>
  </si>
  <si>
    <t>Placa vehículo asegurado (si aplica)</t>
  </si>
  <si>
    <t>No. Póliza vinculada</t>
  </si>
  <si>
    <t>Fecha de asignación</t>
  </si>
  <si>
    <t>Fecha de notificación</t>
  </si>
  <si>
    <r>
      <t xml:space="preserve">Fecha de contestacion 
*Recomendación: </t>
    </r>
    <r>
      <rPr>
        <sz val="11"/>
        <color theme="1"/>
        <rFont val="Calibri"/>
        <family val="2"/>
        <scheme val="minor"/>
      </rPr>
      <t>Fecha máxima para contestar la demanda acorde a lo estiúlado en la norma.</t>
    </r>
  </si>
  <si>
    <t>REMISION DE ANTECEDENTES - ABOGADO INTERNO-</t>
  </si>
  <si>
    <t>SINIESTRO - APLICATIVO</t>
  </si>
  <si>
    <t>INTERVINIENTE</t>
  </si>
  <si>
    <t>PÓLIZA</t>
  </si>
  <si>
    <t>AMPARO A AFECTAR</t>
  </si>
  <si>
    <t>RCE HOMICIDIO-LESION</t>
  </si>
  <si>
    <t>VALOR ASEGURADO</t>
  </si>
  <si>
    <t>DEDUCIBLE</t>
  </si>
  <si>
    <t>MODALIDAD</t>
  </si>
  <si>
    <t xml:space="preserve">VIGENCIA </t>
  </si>
  <si>
    <t xml:space="preserve">SINIESTRO DENTRO DE LA VIGENCIA? </t>
  </si>
  <si>
    <t>CARTERA A DÍA</t>
  </si>
  <si>
    <t>COASEGURO</t>
  </si>
  <si>
    <t xml:space="preserve">ASEGURADORAS  </t>
  </si>
  <si>
    <t xml:space="preserve">% DE PARTICIPACION </t>
  </si>
  <si>
    <t>ALLIANZ</t>
  </si>
  <si>
    <t>REASEGURO- SUPERA LOS $500M-</t>
  </si>
  <si>
    <t>LARGE GLOSSES</t>
  </si>
  <si>
    <t>MOTIVO DE LA DEMANDA</t>
  </si>
  <si>
    <t xml:space="preserve">OFRECIENTO AUTOS </t>
  </si>
  <si>
    <t>OFRECIENTO VALOR</t>
  </si>
  <si>
    <t xml:space="preserve">RECOSTRUCCION ACCIDENTE </t>
  </si>
  <si>
    <t>EXCEPCIONES PROPUESTAS COMPAÑÍA</t>
  </si>
  <si>
    <t>• La cobertura otorgada por la póliza se circunscribe a los términos de su clausulado.</t>
  </si>
  <si>
    <t xml:space="preserve">• La responsabilidad de la aseguradora se encuentra limitada al valor de la suma asegurada.
</t>
  </si>
  <si>
    <t xml:space="preserve">• Disminución de la suma asegurada por pago de indemnizaciones con cargo a la PÓLIZA xxxxxx No. xxxxxxx
</t>
  </si>
  <si>
    <t>• Prescripción de las acciones derivadas del contrato de seguros.</t>
  </si>
  <si>
    <t>• Existencia de coaseguro.</t>
  </si>
  <si>
    <t>• Ausencia de prueba del hecho generador de responsabilidad.</t>
  </si>
  <si>
    <t>• Aplicación de la limitación de responsabilidad por razón del deducible a cargo del asegurado.</t>
  </si>
  <si>
    <t>• Exclusiones  de confomidad a la Póliza</t>
  </si>
  <si>
    <t>Otras</t>
  </si>
  <si>
    <t>OBJECION -Marque con una (x)</t>
  </si>
  <si>
    <t>No prueba de responsabilidad.</t>
  </si>
  <si>
    <t>Fuerza mayor y caso fortuito.</t>
  </si>
  <si>
    <t>Culpa exclusiva de un tercero.</t>
  </si>
  <si>
    <t>Culpa exclusiva de la víctima</t>
  </si>
  <si>
    <t>Exclusiones de póliza</t>
  </si>
  <si>
    <t>Vehículo no asegurado</t>
  </si>
  <si>
    <t>Interes asegurable</t>
  </si>
  <si>
    <t>Prescripción de las acciones derivadas del contrato de seguros</t>
  </si>
  <si>
    <t>Infraseguro</t>
  </si>
  <si>
    <t>INFORME INICIAL-ABOGADO EXTERNO-</t>
  </si>
  <si>
    <t>Valor de las pretensiones totales de la demanda (en pesos no en SMMLV)</t>
  </si>
  <si>
    <t>Perjuicios reclamados  (en pesos no en SMMLV)</t>
  </si>
  <si>
    <t>Patrimoniales</t>
  </si>
  <si>
    <t>Lucro Cesante</t>
  </si>
  <si>
    <t>Daño Emergente</t>
  </si>
  <si>
    <t>Daño moral</t>
  </si>
  <si>
    <t>Daño a la salud</t>
  </si>
  <si>
    <t>PROBABLE</t>
  </si>
  <si>
    <t>DAÑOS MATERIALES</t>
  </si>
  <si>
    <t>EVENTUAL</t>
  </si>
  <si>
    <t>Clasificación Contingencia</t>
  </si>
  <si>
    <t>Concepto del Abogado sobre la Contingencia:(Se debe indicar las razones por las cuales se considera que el proceso es Eventual Remoto o Probable.)</t>
  </si>
  <si>
    <t>Valor Contingencia: ( en pesos). Cuanto vale perder o negociar el caso por un valor que debe estar dentro del valor asegurado( con criterios jurisprudenciales)</t>
  </si>
  <si>
    <t>VALOR CONTINGENCIA</t>
  </si>
  <si>
    <t>Extrapatrimoniales</t>
  </si>
  <si>
    <t>Daño a la Salud que podría interpretarse como daño a la vida de relación</t>
  </si>
  <si>
    <t>RCE DAÑOS MATERIALES</t>
  </si>
  <si>
    <t>DAÑOS VEHICULO ASEGURADO</t>
  </si>
  <si>
    <t>OTROS</t>
  </si>
  <si>
    <t>COASEGURO RETENCION ALLIANZ (%)</t>
  </si>
  <si>
    <t>CONCURRENCIA</t>
  </si>
  <si>
    <t>Reserva propuesta</t>
  </si>
  <si>
    <t>Observaciones sobre el valor de la contingencia: (Se debe explicar como se aterrizaron las pretensiones.) si el caso es de daños indicar el valor comercial del vh</t>
  </si>
  <si>
    <t>Defensa de la Aseguradora: (Enumerar y enunciar las excepciones propuestas demanda y/o llamamiento )</t>
  </si>
  <si>
    <t xml:space="preserve">VISTO BUENO ABOGADO INTERNO </t>
  </si>
  <si>
    <t>VISTO BUENO ABOGADO INTERNO?</t>
  </si>
  <si>
    <t xml:space="preserve">COMENTARIOS </t>
  </si>
  <si>
    <t>INFORME ABOGADO INTERNO</t>
  </si>
  <si>
    <t>CONTINGENCIA</t>
  </si>
  <si>
    <t>Reserva CIA</t>
  </si>
  <si>
    <t>Comentarios clasificación y valor contingencia</t>
  </si>
  <si>
    <t>El abogado externo remitio la contestacion  y envio de informe inicial en los terminos establecidos ?</t>
  </si>
  <si>
    <t xml:space="preserve">El abogado propuso las excepciones adecuadas para el respetivo proceso? Recomendaciones </t>
  </si>
  <si>
    <t xml:space="preserve">Caso migrado </t>
  </si>
  <si>
    <t xml:space="preserve">Creación de intervinientes </t>
  </si>
  <si>
    <t>Comentarios adicionales</t>
  </si>
  <si>
    <t>SI</t>
  </si>
  <si>
    <t>CLASE DE REASEGURO</t>
  </si>
  <si>
    <t>Acompañante motorista</t>
  </si>
  <si>
    <t>LLAMADA EN GARANTIA</t>
  </si>
  <si>
    <t xml:space="preserve">RCE LESIONES </t>
  </si>
  <si>
    <t>OCURRENCIA</t>
  </si>
  <si>
    <t xml:space="preserve">SI </t>
  </si>
  <si>
    <t>NO</t>
  </si>
  <si>
    <t>CEDIDO</t>
  </si>
  <si>
    <t>FACULTATIVO</t>
  </si>
  <si>
    <t xml:space="preserve">Objetado por la Compañía </t>
  </si>
  <si>
    <t>REMOTO</t>
  </si>
  <si>
    <t xml:space="preserve">Ocupado-trabajador cuenta ajena </t>
  </si>
  <si>
    <t xml:space="preserve">Ciclista </t>
  </si>
  <si>
    <t>DEMANDA DIRECTA</t>
  </si>
  <si>
    <t>RCE HOMICIDIO</t>
  </si>
  <si>
    <t>CLAIMS MADE</t>
  </si>
  <si>
    <t>ACEPTADO</t>
  </si>
  <si>
    <t>AUTOMATICO</t>
  </si>
  <si>
    <t>Pretensiones elevadas- reclamación Compañía</t>
  </si>
  <si>
    <t>Ocupado - Autonomo</t>
  </si>
  <si>
    <t>Cliclista vehículo</t>
  </si>
  <si>
    <t>SUNSET</t>
  </si>
  <si>
    <t>PROPIO</t>
  </si>
  <si>
    <t>Ofrecimiento muy bajo-reclamación Compañía</t>
  </si>
  <si>
    <t xml:space="preserve">Tareas del hogar </t>
  </si>
  <si>
    <t xml:space="preserve">Motociclista </t>
  </si>
  <si>
    <t>RCE + DAÑOS MATERIALES</t>
  </si>
  <si>
    <t>DESCUBREMIENTO</t>
  </si>
  <si>
    <t xml:space="preserve">Nuevos reclamantes </t>
  </si>
  <si>
    <t>Pendiente acceder al mercado laboral -pedir a nino</t>
  </si>
  <si>
    <t>Ocupante vehículo</t>
  </si>
  <si>
    <t>RCC HOMICIDIO</t>
  </si>
  <si>
    <t>Respuesta extemporanea</t>
  </si>
  <si>
    <t>Pasajero servicio publico</t>
  </si>
  <si>
    <t>RCC LESIONES</t>
  </si>
  <si>
    <t xml:space="preserve">Sin reclamación previa </t>
  </si>
  <si>
    <t>Peaton</t>
  </si>
  <si>
    <t>RCC HOMICIDIO-LESION</t>
  </si>
  <si>
    <t xml:space="preserve">Vida/RC medica- aviso de siniestro sin tramite </t>
  </si>
  <si>
    <t>PERDIDA PARCIAL DAÑOS</t>
  </si>
  <si>
    <t>PÉRDIDA PARCIAL HURTO</t>
  </si>
  <si>
    <t>PÉRDIDA TOTAL DAÑOS</t>
  </si>
  <si>
    <t>SUSTRACCIÓN TOTAL</t>
  </si>
  <si>
    <t>NO APLICA</t>
  </si>
  <si>
    <t>110013103025 2024 00287 00.</t>
  </si>
  <si>
    <t>Juzgado 25 Civil del Circuito de Bogotá</t>
  </si>
  <si>
    <t>Cooperativa de Transporte Andina (CONTRANSANDINA) ,ALLIANZ SEGUROS S.A, Carlos Andrés Vera Ramírez.</t>
  </si>
  <si>
    <t>Medellìn-Antioquia.</t>
  </si>
  <si>
    <t>No registra</t>
  </si>
  <si>
    <t xml:space="preserve">yuryvalencia1986@gmail.com    </t>
  </si>
  <si>
    <t>01 de septiembre de 2023</t>
  </si>
  <si>
    <t>Abogada</t>
  </si>
  <si>
    <t>$6.248.604.</t>
  </si>
  <si>
    <t>1 de septiembre de 2023</t>
  </si>
  <si>
    <t>Contiene medidas cautelares</t>
  </si>
  <si>
    <t>N/A</t>
  </si>
  <si>
    <t>023179974/39</t>
  </si>
  <si>
    <t>TUYO ES S.A.S</t>
  </si>
  <si>
    <t>02 de septiembre de 2024.</t>
  </si>
  <si>
    <t>20 de septiembre de 2024.</t>
  </si>
  <si>
    <t>04 de septiembre de 2024.</t>
  </si>
  <si>
    <t>Johanna Marcela Arismendy (hija), Ihan Bonomi Arimendy (nieto), Randall Daniel Arismendy Escobar(hijo), Manuela Arismendy Patiño(nieta), María Paulina Arismendy Patiño(nieta), Yaneth Escobar Vélez(hermana).</t>
  </si>
  <si>
    <t>Adriana del Socorro Escobar Vélez.</t>
  </si>
  <si>
    <t>•	El 1 de septiembre del año 2023 en sector La Maní de la vía La Mansa – Primavera Antioquia, en el km 86+100, el vehículo de placas ESS-622, de tipo camioneta en el cual se transportaban varios pasajeros, sufre un fallo.
•	El mencionado vehículo era conducido por el señor Darío Sepúlveda Padierna, quien, ante el fallo del automotor, el cual se apaga; decide bajarse a verificar lo sucedido.
•	El vehículo en mención se rueda y choca contra un separador de vía ocasionando un volcamiento que deja como consecuencia la muerte de la señora Adriana Escobar y varios pacientes lesionados.
•	Ante ello se inicia proceso de contravención que culmina con la emisión de la Resolución 327 del 27 de febrero de 2024 por medio de la cual el señor Darío Sepúlveda Padierna es declarado contravencionalmente responsable por trasgredir las conductas típicas regladas en los artículos 55, 80 y 109 de la ley 769 de 2002.
•	Se menciona en la demanda que la señora Adriana Escobar era quien se hacía cargo de cada uno de los gastos del nieto Ihan Bonomi Artismendy, pues tiene necesidades espéciales y sus padres no contaban con el dinero suficiente para suplirlas. Así también, se indica que la señora Escobar ayudaba de manera económica en diferentes proporciones a cada uno de los demandantes.</t>
  </si>
  <si>
    <t>09 de marzo de 1963</t>
  </si>
  <si>
    <t>ESS622</t>
  </si>
  <si>
    <t xml:space="preserve">23179974 -39 </t>
  </si>
  <si>
    <t xml:space="preserve">PRIORIDAD DEL FONDO </t>
  </si>
  <si>
    <t>Desde las 00:00 horas del 17/04/2023 hasta las 24:00 horas del 29/11/2023.</t>
  </si>
  <si>
    <t>PRIORIDAD FONDO</t>
  </si>
  <si>
    <r>
      <t xml:space="preserve">INDIQUE LA PLACA- </t>
    </r>
    <r>
      <rPr>
        <sz val="11"/>
        <color rgb="FFFF0000"/>
        <rFont val="Calibri"/>
        <family val="2"/>
        <scheme val="minor"/>
      </rPr>
      <t>ESS-622</t>
    </r>
  </si>
  <si>
    <t xml:space="preserve">EXCEPCIONES FRENTE A LA DEMANDA
1. INEXISTENCIA DE RESPONSABILIDAD AL ESTAR ANTE UNA CAUSA EXTRAÑA COMO EXIMENTE DE RESPONSABILIDAD – CASO FORTUITO Y FUERZA MAYOR. 
2. INEXISTENCIA DE RESPONSABILIDAD A CARGO DE LOS DEMANDADOS POR LA FALTA DE LA ACREDITACIÓN DEL NEXO CAUSAL.
3. IMPROCEDENCIA DE RECONOCIMIENTO DE LUCRO CESANTE. 
4 .TASACIÓN EXORBITANTE DEL DAÑO MORAL 
5. FALTA DE LEGITIMACIÓN EN LA CAUSA POR ACTIVA DE LA SEÑORA MARÍA YANETH ESCOBAR VÉLEZ.
EXCEPCIONES FRENTE AL CONTRATO DE SEGUROS
1. FALTA DE INTERÉS ASEGURABLE DEL ASEGURADO TUYO ES S.A.S. FRENTE AL VEHÍCULO DE PLACAS ESS-622. 
2. IMPROCEDENCIA DE LA DECLARACION DE LA REALIZACION DEL RIESGO ASEGURADO. 
3. FALTA DE COBERTURA MATERIAL DE PERJUICIOS EXTRAPATRIMONIALES. 
4. RIESGOS EXPRESAMENTE EXCLUIDOS EN LA PÓLIZA DE SEGURO RCE SERVICIO PUBLICO No. 023179974/39.
5. CARÁCTER MERAMENTE INDEMNIZATORIO QUE REVISTEN LOS CONTRATOS DE SEGUROS. 
6. EN CUALQUIER CASO, DE NINGUNA FORMA SE PODRÁ EXCEDER EL LÍMITE DEL VALOR ASEGURADO.
7.GENÉRICA O INNOMINADA </t>
  </si>
  <si>
    <t xml:space="preserve">La contingencia de este proceso se califica como REMOTA, toda vez que se encuentra patente la falta de interés asegurable, teniendo en cuenta que el asegurado TUYO ES S.A.S. no era propietario del vehículo de placas ESS622 para la fecha de ocurrencia del accidente.
Lo primero que debe tenerse en cuenta es que, la póliza Motor Groups RC Contra No. 023179974/39 cuyo asegurado es TUYO ES S.A.S, presta cobertura temporal y material de conformidad con los hechos y pretensiones expuestos en el libelo de la demanda. Frente a la cobertura temporal debe señalarse que la ocurrencia del accidente de tránsito (01 de septiembre de 2023) se encuentra dentro de la delimitación temporal de la póliza, comprendida entre el 17 de marzo de 2023 y el 29 de noviembre de 2023. Aunado a lo anterior, presta cobertura material en tanto ampara la responsabilidad contractual, pretensión que se endilga al extremo pasivo. No obstante, previo a hacer cualquier manifestación frente a la responsabilidad, debe mencionarse que de la revisión realizada al expediente y a las plataformas idóneas como el RUNT se ha encontrado que la asegurada TUYO ES S.A.S., no era propietaria del vehículo asegurado, pues solo fungió como propietaria del automotor hasta el 29 de junio de 2023, esto es, mes y medio antes de acaecido el accidente. Evento que conlleva a la innegable falta de interés asegurable respecto del contrato de seguro No. 023179974/39.
Ahora bien, frente a la responsabilidad del conductor del vehículo asegurado, debe indicarse que la misma se encuentra probada a través del Informe Policial de Accidente de Tránsito, que codificó como única causa probable del accidente la hipótesis No. 125: "Estacionar sin seguridad". Así mismo, en el proceso contravencional se determinó a través de la Resolución 327 del 27 de febrero de 2024: "declarar contravencionalmente responsable al conductor del vehículo asegurado de placas ESS622 por transgredir los artículos No.55, 80 y 109 del Código Nacional de Transito". Sin perjuicio de lo anterior, la contingencia se califica como remota, en atención a la falta de interés asegurable.
Lo anterior sin perjuicio del carácter contingente de la calificación. </t>
  </si>
  <si>
    <t>En el presente caso se estima la liquidación objetiva de las pretensiones por un monto total por $120.000.000, atendiendo al límite asegurado para el amparo de RCC muerte accidental. 
1. Lucro cesante: No se reconocerá lucro cesante, puesto que solo se solicitó para el menor de edad Ihan Bonomi Arismendy, quien era nieto de la señora Adriana Del Socorro Escobar. Sin embargo, no se allegó al proceso elemento probatorio alguno que diera fe que, en cabeza de la fallecida se encontraba el deber de custodia y cuidado permanente del menor mencionado. Por el contrario, lo que se advierte es que la custodia reside en sus padres.
2. Daños Morales: Se tasan en un valor de 240.000.000, distribuidos de la siguiente manera:
A favor de los dos hijos de la victima se reconocen $60.000.000 para cada uno (Johana Marcela Arismendy y Randall Daniel Arismendy). Esto conforme a lo establecido como límite para los familiares en primer grado de consanguinidad dictado en la Sentencia del 29 de marzo de 2017 proceso con radicado No. 11001-31-03-039- 2011-00108-01.
Ahora bien, se reconoce la suma de $30.000.000 a favor de cada uno de los nietos de la señora Adriana del  Socorro Escobar: Ihan Bonomi Arismendy, Manuela Arismendy Patiño y  María Paulina Arismendy Patiño. Así mismo, se reconoce a favor de María Yaneth Escobar la suma de $30.000.000, en calidad de hermana de la señora Escobar. Lo anterior, conforme a los límites establecidos para los familiares en segundo grado de consanguinidad dictado en la sentencia del 7 de marzo de 2019, Magistrado Ponete M.P Octavio Augusto Tejeiro Duque.
3. Amparo de responsabilidad civil contractual RCC/Muerte accidental: En atención al limite del valor asegurado contemplado en la carátula de la póliza, corresponde a la suma de $120.000.000, la condena no podrá exceder dicho valor.</t>
  </si>
  <si>
    <t xml:space="preserve">SINIESTRO   131115356  LEGIS APJ32601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</si>
</sst>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6" formatCode="&quot;$&quot;\ #,##0;[Red]\-&quot;$&quot;\ #,##0"/>
    <numFmt numFmtId="42" formatCode="_-&quot;$&quot;\ * #,##0_-;\-&quot;$&quot;\ * #,##0_-;_-&quot;$&quot;\ * &quot;-&quot;_-;_-@_-"/>
  </numFmts>
  <fonts count="9" x14ac:knownFonts="1">
    <font>
      <sz val="11"/>
      <color theme="1"/>
      <name val="Calibri"/>
      <family val="2"/>
      <scheme val="minor"/>
    </font>
    <font>
      <sz val="11"/>
      <color theme="1"/>
      <name val="Calibri"/>
      <family val="2"/>
      <scheme val="minor"/>
    </font>
    <font>
      <b/>
      <sz val="11"/>
      <color theme="1"/>
      <name val="Calibri"/>
      <family val="2"/>
      <scheme val="minor"/>
    </font>
    <font>
      <b/>
      <sz val="14"/>
      <color theme="0"/>
      <name val="Calibri"/>
      <family val="2"/>
      <scheme val="minor"/>
    </font>
    <font>
      <b/>
      <sz val="11"/>
      <color theme="0"/>
      <name val="Calibri"/>
      <family val="2"/>
      <scheme val="minor"/>
    </font>
    <font>
      <sz val="11"/>
      <color theme="0"/>
      <name val="Calibri"/>
      <family val="2"/>
      <scheme val="minor"/>
    </font>
    <font>
      <sz val="11"/>
      <name val="Calibri"/>
      <family val="2"/>
      <scheme val="minor"/>
    </font>
    <font>
      <u/>
      <sz val="11"/>
      <color theme="10"/>
      <name val="Calibri"/>
      <family val="2"/>
      <scheme val="minor"/>
    </font>
    <font>
      <sz val="11"/>
      <color rgb="FFFF0000"/>
      <name val="Calibri"/>
      <family val="2"/>
      <scheme val="minor"/>
    </font>
  </fonts>
  <fills count="9">
    <fill>
      <patternFill patternType="none"/>
    </fill>
    <fill>
      <patternFill patternType="gray125"/>
    </fill>
    <fill>
      <patternFill patternType="solid">
        <fgColor theme="3" tint="-0.499984740745262"/>
        <bgColor indexed="64"/>
      </patternFill>
    </fill>
    <fill>
      <patternFill patternType="solid">
        <fgColor theme="3"/>
        <bgColor indexed="64"/>
      </patternFill>
    </fill>
    <fill>
      <patternFill patternType="solid">
        <fgColor theme="3" tint="0.79998168889431442"/>
        <bgColor indexed="64"/>
      </patternFill>
    </fill>
    <fill>
      <patternFill patternType="solid">
        <fgColor theme="7" tint="0.79998168889431442"/>
        <bgColor indexed="64"/>
      </patternFill>
    </fill>
    <fill>
      <patternFill patternType="solid">
        <fgColor theme="3" tint="0.39997558519241921"/>
        <bgColor indexed="64"/>
      </patternFill>
    </fill>
    <fill>
      <patternFill patternType="solid">
        <fgColor theme="0"/>
        <bgColor indexed="64"/>
      </patternFill>
    </fill>
    <fill>
      <patternFill patternType="solid">
        <fgColor rgb="FFFFFF00"/>
        <bgColor indexed="64"/>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s>
  <cellStyleXfs count="5">
    <xf numFmtId="0" fontId="0" fillId="0" borderId="0"/>
    <xf numFmtId="42" fontId="1" fillId="0" borderId="0" applyFont="0" applyFill="0" applyBorder="0" applyAlignment="0" applyProtection="0"/>
    <xf numFmtId="9" fontId="1" fillId="0" borderId="0" applyFon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cellStyleXfs>
  <cellXfs count="111">
    <xf numFmtId="0" fontId="0" fillId="0" borderId="0" xfId="0"/>
    <xf numFmtId="0" fontId="0" fillId="0" borderId="1" xfId="0" applyBorder="1"/>
    <xf numFmtId="0" fontId="0" fillId="0" borderId="0" xfId="0" applyAlignment="1">
      <alignment vertical="top"/>
    </xf>
    <xf numFmtId="0" fontId="5" fillId="3" borderId="1" xfId="0" applyFont="1" applyFill="1" applyBorder="1" applyAlignment="1">
      <alignment horizontal="center"/>
    </xf>
    <xf numFmtId="9" fontId="0" fillId="0" borderId="0" xfId="0" applyNumberFormat="1" applyAlignment="1">
      <alignment vertical="top"/>
    </xf>
    <xf numFmtId="0" fontId="2" fillId="0" borderId="1" xfId="0" applyFont="1" applyBorder="1" applyAlignment="1">
      <alignment horizontal="justify" vertical="top" wrapText="1"/>
    </xf>
    <xf numFmtId="0" fontId="0" fillId="0" borderId="1" xfId="0" applyBorder="1" applyAlignment="1">
      <alignment horizontal="justify" vertical="top"/>
    </xf>
    <xf numFmtId="0" fontId="2" fillId="0" borderId="1" xfId="0" applyFont="1" applyBorder="1" applyAlignment="1">
      <alignment horizontal="justify" vertical="top"/>
    </xf>
    <xf numFmtId="0" fontId="0" fillId="0" borderId="0" xfId="0" applyAlignment="1">
      <alignment horizontal="justify" vertical="top"/>
    </xf>
    <xf numFmtId="0" fontId="0" fillId="5" borderId="0" xfId="0" applyFill="1"/>
    <xf numFmtId="0" fontId="5" fillId="6" borderId="1" xfId="0" applyFont="1" applyFill="1" applyBorder="1" applyAlignment="1">
      <alignment horizontal="center" vertical="top"/>
    </xf>
    <xf numFmtId="0" fontId="0" fillId="0" borderId="1" xfId="0" applyBorder="1" applyAlignment="1">
      <alignment vertical="top" wrapText="1"/>
    </xf>
    <xf numFmtId="0" fontId="6" fillId="0" borderId="1" xfId="0" applyFont="1" applyBorder="1" applyAlignment="1">
      <alignment vertical="top" wrapText="1"/>
    </xf>
    <xf numFmtId="0" fontId="0" fillId="0" borderId="3" xfId="0" applyBorder="1" applyAlignment="1">
      <alignment vertical="top" wrapText="1"/>
    </xf>
    <xf numFmtId="0" fontId="0" fillId="7" borderId="1" xfId="0" applyFill="1" applyBorder="1" applyAlignment="1">
      <alignment vertical="top" wrapText="1"/>
    </xf>
    <xf numFmtId="0" fontId="0" fillId="7" borderId="1" xfId="0" applyFill="1" applyBorder="1" applyAlignment="1">
      <alignment vertical="top"/>
    </xf>
    <xf numFmtId="0" fontId="0" fillId="7" borderId="3" xfId="0" applyFill="1" applyBorder="1" applyAlignment="1">
      <alignment horizontal="center" vertical="top" wrapText="1"/>
    </xf>
    <xf numFmtId="0" fontId="0" fillId="7" borderId="2" xfId="0" applyFill="1" applyBorder="1" applyAlignment="1">
      <alignment horizontal="left" vertical="top" wrapText="1"/>
    </xf>
    <xf numFmtId="0" fontId="0" fillId="7" borderId="3" xfId="0" applyFill="1" applyBorder="1" applyAlignment="1">
      <alignment horizontal="left" vertical="top" wrapText="1"/>
    </xf>
    <xf numFmtId="0" fontId="0" fillId="0" borderId="4" xfId="0" applyBorder="1" applyAlignment="1">
      <alignment horizontal="justify" vertical="top"/>
    </xf>
    <xf numFmtId="0" fontId="0" fillId="0" borderId="2" xfId="0" applyBorder="1" applyAlignment="1">
      <alignment horizontal="justify" vertical="top"/>
    </xf>
    <xf numFmtId="0" fontId="2" fillId="4" borderId="4" xfId="0" applyFont="1" applyFill="1" applyBorder="1" applyAlignment="1">
      <alignment horizontal="justify" vertical="top" wrapText="1"/>
    </xf>
    <xf numFmtId="9" fontId="0" fillId="0" borderId="0" xfId="2" applyFont="1"/>
    <xf numFmtId="9" fontId="0" fillId="0" borderId="0" xfId="0" applyNumberFormat="1"/>
    <xf numFmtId="0" fontId="5" fillId="2" borderId="8" xfId="0" applyFont="1" applyFill="1" applyBorder="1" applyAlignment="1">
      <alignment horizontal="justify" vertical="top"/>
    </xf>
    <xf numFmtId="42" fontId="0" fillId="0" borderId="0" xfId="0" applyNumberFormat="1"/>
    <xf numFmtId="9" fontId="0" fillId="0" borderId="0" xfId="1" applyNumberFormat="1" applyFont="1"/>
    <xf numFmtId="0" fontId="0" fillId="7" borderId="1" xfId="0" applyFill="1" applyBorder="1" applyAlignment="1">
      <alignment horizontal="justify" vertical="top" wrapText="1"/>
    </xf>
    <xf numFmtId="0" fontId="2" fillId="7" borderId="1" xfId="0" applyFont="1" applyFill="1" applyBorder="1" applyAlignment="1">
      <alignment horizontal="justify" vertical="top" wrapText="1"/>
    </xf>
    <xf numFmtId="42" fontId="2" fillId="7" borderId="1" xfId="1" applyFont="1" applyFill="1" applyBorder="1" applyAlignment="1">
      <alignment horizontal="justify" vertical="top" wrapText="1"/>
    </xf>
    <xf numFmtId="0" fontId="0" fillId="0" borderId="0" xfId="0" applyAlignment="1">
      <alignment horizontal="left"/>
    </xf>
    <xf numFmtId="0" fontId="2" fillId="0" borderId="2" xfId="0" applyFont="1" applyBorder="1" applyAlignment="1">
      <alignment horizontal="justify" vertical="top" wrapText="1"/>
    </xf>
    <xf numFmtId="42" fontId="0" fillId="0" borderId="1" xfId="1" applyFont="1" applyBorder="1" applyAlignment="1" applyProtection="1">
      <alignment horizontal="justify" vertical="top"/>
      <protection locked="0"/>
    </xf>
    <xf numFmtId="9" fontId="0" fillId="0" borderId="1" xfId="2" applyFont="1" applyBorder="1" applyAlignment="1" applyProtection="1">
      <alignment horizontal="center" vertical="top"/>
      <protection locked="0"/>
    </xf>
    <xf numFmtId="42" fontId="0" fillId="0" borderId="1" xfId="1" applyFont="1" applyBorder="1" applyAlignment="1" applyProtection="1">
      <alignment horizontal="center" vertical="top"/>
      <protection locked="0"/>
    </xf>
    <xf numFmtId="0" fontId="0" fillId="0" borderId="2" xfId="0" applyBorder="1" applyAlignment="1" applyProtection="1">
      <alignment horizontal="justify" vertical="top"/>
      <protection locked="0"/>
    </xf>
    <xf numFmtId="0" fontId="2" fillId="0" borderId="1" xfId="0" applyFont="1" applyBorder="1" applyAlignment="1" applyProtection="1">
      <alignment horizontal="justify" vertical="top" wrapText="1"/>
      <protection locked="0"/>
    </xf>
    <xf numFmtId="0" fontId="0" fillId="0" borderId="1" xfId="0" applyBorder="1" applyAlignment="1" applyProtection="1">
      <alignment horizontal="justify" vertical="top"/>
      <protection locked="0"/>
    </xf>
    <xf numFmtId="0" fontId="2" fillId="0" borderId="2" xfId="0" applyFont="1" applyBorder="1" applyAlignment="1" applyProtection="1">
      <alignment horizontal="justify" vertical="top" wrapText="1"/>
      <protection locked="0"/>
    </xf>
    <xf numFmtId="0" fontId="2" fillId="0" borderId="1" xfId="0" applyFont="1" applyBorder="1" applyAlignment="1" applyProtection="1">
      <alignment horizontal="justify" vertical="top"/>
      <protection locked="0"/>
    </xf>
    <xf numFmtId="42" fontId="6" fillId="7" borderId="1" xfId="1" applyFont="1" applyFill="1" applyBorder="1" applyAlignment="1" applyProtection="1">
      <alignment horizontal="center" vertical="top"/>
      <protection locked="0"/>
    </xf>
    <xf numFmtId="42" fontId="4" fillId="7" borderId="1" xfId="1" applyFont="1" applyFill="1" applyBorder="1" applyAlignment="1" applyProtection="1">
      <alignment horizontal="center" vertical="top"/>
      <protection locked="0"/>
    </xf>
    <xf numFmtId="0" fontId="0" fillId="0" borderId="1" xfId="0" applyBorder="1" applyAlignment="1" applyProtection="1">
      <alignment horizontal="center" vertical="center"/>
      <protection locked="0"/>
    </xf>
    <xf numFmtId="0" fontId="3" fillId="2" borderId="4" xfId="0" applyFont="1" applyFill="1" applyBorder="1" applyAlignment="1" applyProtection="1">
      <alignment horizontal="center" vertical="top"/>
      <protection locked="0"/>
    </xf>
    <xf numFmtId="42" fontId="0" fillId="0" borderId="2" xfId="1" applyFont="1" applyBorder="1" applyAlignment="1">
      <alignment horizontal="center" vertical="top"/>
    </xf>
    <xf numFmtId="42" fontId="0" fillId="0" borderId="3" xfId="1" applyFont="1" applyBorder="1" applyAlignment="1">
      <alignment horizontal="center" vertical="top"/>
    </xf>
    <xf numFmtId="0" fontId="2" fillId="8" borderId="1" xfId="0" applyFont="1" applyFill="1" applyBorder="1" applyAlignment="1">
      <alignment horizontal="justify" vertical="top" wrapText="1"/>
    </xf>
    <xf numFmtId="0" fontId="0" fillId="7" borderId="1" xfId="0" applyFill="1" applyBorder="1" applyAlignment="1">
      <alignment horizontal="justify" vertical="top"/>
    </xf>
    <xf numFmtId="0" fontId="3" fillId="2" borderId="6" xfId="0" applyFont="1" applyFill="1" applyBorder="1" applyAlignment="1">
      <alignment horizontal="center" vertical="top"/>
    </xf>
    <xf numFmtId="0" fontId="0" fillId="0" borderId="1" xfId="0" applyBorder="1" applyAlignment="1">
      <alignment horizontal="justify" vertical="top"/>
    </xf>
    <xf numFmtId="0" fontId="0" fillId="0" borderId="1" xfId="0" applyBorder="1" applyAlignment="1">
      <alignment horizontal="justify" vertical="top" wrapText="1"/>
    </xf>
    <xf numFmtId="0" fontId="0" fillId="0" borderId="2" xfId="0" applyBorder="1" applyAlignment="1">
      <alignment horizontal="justify" vertical="top"/>
    </xf>
    <xf numFmtId="0" fontId="0" fillId="0" borderId="3" xfId="0" applyBorder="1" applyAlignment="1">
      <alignment horizontal="justify" vertical="top"/>
    </xf>
    <xf numFmtId="6" fontId="0" fillId="0" borderId="1" xfId="1" applyNumberFormat="1" applyFont="1" applyBorder="1" applyAlignment="1">
      <alignment horizontal="justify" vertical="top" wrapText="1"/>
    </xf>
    <xf numFmtId="42" fontId="0" fillId="0" borderId="1" xfId="1" applyFont="1" applyBorder="1" applyAlignment="1">
      <alignment horizontal="justify" vertical="top" wrapText="1"/>
    </xf>
    <xf numFmtId="49" fontId="0" fillId="0" borderId="2" xfId="0" applyNumberFormat="1" applyBorder="1" applyAlignment="1">
      <alignment horizontal="justify" vertical="top"/>
    </xf>
    <xf numFmtId="49" fontId="0" fillId="0" borderId="3" xfId="0" applyNumberFormat="1" applyBorder="1" applyAlignment="1">
      <alignment horizontal="justify" vertical="top"/>
    </xf>
    <xf numFmtId="0" fontId="2" fillId="7" borderId="1" xfId="0" applyFont="1" applyFill="1" applyBorder="1" applyAlignment="1">
      <alignment horizontal="justify" vertical="top" wrapText="1"/>
    </xf>
    <xf numFmtId="3" fontId="0" fillId="0" borderId="1" xfId="0" applyNumberFormat="1" applyBorder="1" applyAlignment="1">
      <alignment horizontal="justify" vertical="top"/>
    </xf>
    <xf numFmtId="14" fontId="0" fillId="0" borderId="1" xfId="0" applyNumberFormat="1" applyBorder="1" applyAlignment="1">
      <alignment horizontal="justify" vertical="top"/>
    </xf>
    <xf numFmtId="14" fontId="0" fillId="7" borderId="2" xfId="0" applyNumberFormat="1" applyFill="1" applyBorder="1" applyAlignment="1">
      <alignment horizontal="justify" vertical="top"/>
    </xf>
    <xf numFmtId="0" fontId="0" fillId="7" borderId="3" xfId="0" applyFill="1" applyBorder="1" applyAlignment="1">
      <alignment horizontal="justify" vertical="top"/>
    </xf>
    <xf numFmtId="0" fontId="0" fillId="7" borderId="1" xfId="0" applyFill="1" applyBorder="1" applyAlignment="1">
      <alignment horizontal="justify" vertical="top" wrapText="1"/>
    </xf>
    <xf numFmtId="15" fontId="0" fillId="7" borderId="1" xfId="0" applyNumberFormat="1" applyFill="1" applyBorder="1" applyAlignment="1">
      <alignment horizontal="justify" vertical="top" wrapText="1"/>
    </xf>
    <xf numFmtId="0" fontId="0" fillId="8" borderId="1" xfId="0" applyFill="1" applyBorder="1" applyAlignment="1">
      <alignment horizontal="justify" vertical="top" wrapText="1"/>
    </xf>
    <xf numFmtId="0" fontId="7" fillId="0" borderId="1" xfId="4" applyBorder="1" applyAlignment="1">
      <alignment horizontal="justify" vertical="top" wrapText="1"/>
    </xf>
    <xf numFmtId="0" fontId="7" fillId="0" borderId="1" xfId="3" applyBorder="1" applyAlignment="1">
      <alignment horizontal="justify" vertical="top" wrapText="1"/>
    </xf>
    <xf numFmtId="0" fontId="0" fillId="7" borderId="2" xfId="0" applyFill="1" applyBorder="1" applyAlignment="1">
      <alignment horizontal="left" vertical="top" wrapText="1"/>
    </xf>
    <xf numFmtId="0" fontId="0" fillId="7" borderId="3" xfId="0" applyFill="1" applyBorder="1" applyAlignment="1">
      <alignment horizontal="left" vertical="top" wrapText="1"/>
    </xf>
    <xf numFmtId="42" fontId="0" fillId="0" borderId="2" xfId="1" applyFont="1" applyBorder="1" applyAlignment="1">
      <alignment horizontal="center" vertical="top"/>
    </xf>
    <xf numFmtId="42" fontId="0" fillId="0" borderId="3" xfId="1" applyFont="1" applyBorder="1" applyAlignment="1">
      <alignment horizontal="center" vertical="top"/>
    </xf>
    <xf numFmtId="0" fontId="0" fillId="0" borderId="2" xfId="0" applyBorder="1" applyAlignment="1">
      <alignment horizontal="left" vertical="top" wrapText="1"/>
    </xf>
    <xf numFmtId="0" fontId="0" fillId="0" borderId="3" xfId="0" applyBorder="1" applyAlignment="1">
      <alignment horizontal="left" vertical="top" wrapText="1"/>
    </xf>
    <xf numFmtId="0" fontId="5" fillId="6" borderId="9" xfId="0" applyFont="1" applyFill="1" applyBorder="1" applyAlignment="1">
      <alignment horizontal="center" vertical="center"/>
    </xf>
    <xf numFmtId="0" fontId="5" fillId="6" borderId="10" xfId="0" applyFont="1" applyFill="1" applyBorder="1" applyAlignment="1">
      <alignment horizontal="center" vertical="center"/>
    </xf>
    <xf numFmtId="0" fontId="5" fillId="6" borderId="11" xfId="0" applyFont="1" applyFill="1" applyBorder="1" applyAlignment="1">
      <alignment horizontal="center" vertical="center"/>
    </xf>
    <xf numFmtId="0" fontId="0" fillId="0" borderId="2" xfId="0" applyBorder="1" applyAlignment="1">
      <alignment horizontal="center" vertical="top"/>
    </xf>
    <xf numFmtId="0" fontId="0" fillId="0" borderId="3" xfId="0" applyBorder="1" applyAlignment="1">
      <alignment horizontal="center" vertical="top"/>
    </xf>
    <xf numFmtId="0" fontId="4" fillId="2" borderId="4" xfId="0" applyFont="1" applyFill="1" applyBorder="1" applyAlignment="1">
      <alignment horizontal="justify" vertical="top"/>
    </xf>
    <xf numFmtId="0" fontId="0" fillId="7" borderId="5" xfId="0" applyFill="1" applyBorder="1" applyAlignment="1">
      <alignment horizontal="left" vertical="top"/>
    </xf>
    <xf numFmtId="0" fontId="0" fillId="7" borderId="7" xfId="0" applyFill="1" applyBorder="1" applyAlignment="1">
      <alignment horizontal="left" vertical="top"/>
    </xf>
    <xf numFmtId="0" fontId="0" fillId="7" borderId="12" xfId="0" applyFill="1" applyBorder="1" applyAlignment="1">
      <alignment horizontal="left" vertical="top"/>
    </xf>
    <xf numFmtId="0" fontId="0" fillId="7" borderId="8" xfId="0" applyFill="1" applyBorder="1" applyAlignment="1">
      <alignment horizontal="left" vertical="top"/>
    </xf>
    <xf numFmtId="0" fontId="0" fillId="7" borderId="13" xfId="0" applyFill="1" applyBorder="1" applyAlignment="1">
      <alignment horizontal="left" vertical="top"/>
    </xf>
    <xf numFmtId="0" fontId="0" fillId="7" borderId="14" xfId="0" applyFill="1" applyBorder="1" applyAlignment="1">
      <alignment horizontal="left" vertical="top"/>
    </xf>
    <xf numFmtId="0" fontId="4" fillId="2" borderId="4" xfId="0" applyFont="1" applyFill="1" applyBorder="1" applyAlignment="1">
      <alignment horizontal="center" vertical="top"/>
    </xf>
    <xf numFmtId="0" fontId="3" fillId="2" borderId="4" xfId="0" applyFont="1" applyFill="1" applyBorder="1" applyAlignment="1">
      <alignment horizontal="center" vertical="top"/>
    </xf>
    <xf numFmtId="0" fontId="0" fillId="0" borderId="1" xfId="0" applyBorder="1" applyAlignment="1" applyProtection="1">
      <alignment horizontal="center"/>
      <protection locked="0"/>
    </xf>
    <xf numFmtId="0" fontId="0" fillId="0" borderId="1" xfId="0" applyBorder="1" applyAlignment="1" applyProtection="1">
      <alignment horizontal="left" wrapText="1"/>
      <protection locked="0"/>
    </xf>
    <xf numFmtId="0" fontId="0" fillId="0" borderId="1" xfId="0" applyBorder="1" applyAlignment="1" applyProtection="1">
      <alignment horizontal="left"/>
      <protection locked="0"/>
    </xf>
    <xf numFmtId="0" fontId="0" fillId="0" borderId="2" xfId="0" applyBorder="1" applyAlignment="1" applyProtection="1">
      <alignment horizontal="center" vertical="top"/>
      <protection locked="0"/>
    </xf>
    <xf numFmtId="0" fontId="0" fillId="0" borderId="3" xfId="0" applyBorder="1" applyAlignment="1" applyProtection="1">
      <alignment horizontal="center" vertical="top"/>
      <protection locked="0"/>
    </xf>
    <xf numFmtId="42" fontId="0" fillId="5" borderId="0" xfId="1" applyFont="1" applyFill="1" applyBorder="1" applyAlignment="1" applyProtection="1">
      <alignment horizontal="center" vertical="top"/>
    </xf>
    <xf numFmtId="0" fontId="0" fillId="0" borderId="2" xfId="0" applyBorder="1" applyAlignment="1" applyProtection="1">
      <alignment horizontal="left" vertical="top" wrapText="1"/>
      <protection locked="0"/>
    </xf>
    <xf numFmtId="0" fontId="0" fillId="0" borderId="3" xfId="0" applyBorder="1" applyAlignment="1" applyProtection="1">
      <alignment horizontal="left" vertical="top"/>
      <protection locked="0"/>
    </xf>
    <xf numFmtId="0" fontId="4" fillId="6" borderId="2" xfId="0" applyFont="1" applyFill="1" applyBorder="1" applyAlignment="1" applyProtection="1">
      <alignment horizontal="center" vertical="top"/>
      <protection locked="0"/>
    </xf>
    <xf numFmtId="0" fontId="4" fillId="6" borderId="3" xfId="0" applyFont="1" applyFill="1" applyBorder="1" applyAlignment="1" applyProtection="1">
      <alignment horizontal="center" vertical="top"/>
      <protection locked="0"/>
    </xf>
    <xf numFmtId="0" fontId="0" fillId="4" borderId="5" xfId="0" applyFill="1" applyBorder="1" applyAlignment="1" applyProtection="1">
      <alignment horizontal="left" vertical="top" wrapText="1"/>
      <protection locked="0"/>
    </xf>
    <xf numFmtId="0" fontId="0" fillId="4" borderId="7" xfId="0" applyFill="1" applyBorder="1" applyAlignment="1" applyProtection="1">
      <alignment horizontal="left" vertical="top" wrapText="1"/>
      <protection locked="0"/>
    </xf>
    <xf numFmtId="0" fontId="4" fillId="6" borderId="13" xfId="0" applyFont="1" applyFill="1" applyBorder="1" applyAlignment="1">
      <alignment horizontal="center" vertical="top"/>
    </xf>
    <xf numFmtId="0" fontId="4" fillId="6" borderId="6" xfId="0" applyFont="1" applyFill="1" applyBorder="1" applyAlignment="1">
      <alignment horizontal="center" vertical="top"/>
    </xf>
    <xf numFmtId="0" fontId="0" fillId="0" borderId="7" xfId="0" applyBorder="1" applyAlignment="1" applyProtection="1">
      <alignment horizontal="center" vertical="top"/>
      <protection locked="0"/>
    </xf>
    <xf numFmtId="0" fontId="0" fillId="0" borderId="8" xfId="0" applyBorder="1" applyAlignment="1" applyProtection="1">
      <alignment horizontal="center" vertical="top"/>
      <protection locked="0"/>
    </xf>
    <xf numFmtId="42" fontId="0" fillId="5" borderId="2" xfId="1" applyFont="1" applyFill="1" applyBorder="1" applyAlignment="1" applyProtection="1">
      <alignment horizontal="justify" vertical="top"/>
      <protection locked="0"/>
    </xf>
    <xf numFmtId="42" fontId="0" fillId="5" borderId="3" xfId="1" applyFont="1" applyFill="1" applyBorder="1" applyAlignment="1" applyProtection="1">
      <alignment horizontal="justify" vertical="top"/>
      <protection locked="0"/>
    </xf>
    <xf numFmtId="0" fontId="0" fillId="0" borderId="1" xfId="0" applyBorder="1" applyAlignment="1" applyProtection="1">
      <alignment horizontal="justify" vertical="top"/>
      <protection locked="0"/>
    </xf>
    <xf numFmtId="0" fontId="2" fillId="0" borderId="1" xfId="0" applyFont="1" applyBorder="1" applyAlignment="1" applyProtection="1">
      <alignment horizontal="justify" vertical="top"/>
      <protection locked="0"/>
    </xf>
    <xf numFmtId="0" fontId="0" fillId="0" borderId="1" xfId="0" applyBorder="1" applyAlignment="1">
      <alignment horizontal="center" vertical="top" wrapText="1"/>
    </xf>
    <xf numFmtId="0" fontId="0" fillId="0" borderId="1" xfId="0" applyBorder="1" applyAlignment="1">
      <alignment horizontal="center" vertical="top"/>
    </xf>
    <xf numFmtId="42" fontId="0" fillId="5" borderId="1" xfId="1" applyFont="1" applyFill="1" applyBorder="1" applyAlignment="1">
      <alignment horizontal="justify" vertical="top"/>
    </xf>
    <xf numFmtId="42" fontId="0" fillId="0" borderId="1" xfId="0" applyNumberFormat="1" applyBorder="1" applyAlignment="1">
      <alignment horizontal="justify" vertical="top"/>
    </xf>
  </cellXfs>
  <cellStyles count="5">
    <cellStyle name="Hipervínculo" xfId="4" builtinId="8"/>
    <cellStyle name="Hyperlink" xfId="3" xr:uid="{00000000-000B-0000-0000-000008000000}"/>
    <cellStyle name="Moneda [0]" xfId="1" builtinId="7"/>
    <cellStyle name="Normal" xfId="0" builtinId="0"/>
    <cellStyle name="Porcentaje"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ntxnas1/Colombia/INDEMNIZ_PROCESOS_JUDICIALES/TATIANA/Procesos/Informes%20Iniciales/Copia%20de%20Informe%20Incicial%202017%20%2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 val="Parametros"/>
    </sheetNames>
    <sheetDataSet>
      <sheetData sheetId="0" refreshError="1"/>
      <sheetData sheetId="1"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yuryvalencia1986@gmail.com"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
    <tabColor theme="3" tint="-0.499984740745262"/>
  </sheetPr>
  <dimension ref="A1:F80"/>
  <sheetViews>
    <sheetView zoomScaleNormal="100" workbookViewId="0">
      <selection activeCell="B6" sqref="B6:C6"/>
    </sheetView>
  </sheetViews>
  <sheetFormatPr baseColWidth="10" defaultColWidth="0" defaultRowHeight="14.4" x14ac:dyDescent="0.3"/>
  <cols>
    <col min="1" max="1" width="53.5546875" style="8" customWidth="1"/>
    <col min="2" max="2" width="55.109375" style="8" customWidth="1"/>
    <col min="3" max="3" width="19.109375" style="8" customWidth="1"/>
    <col min="4" max="16384" width="11.44140625" style="2" hidden="1"/>
  </cols>
  <sheetData>
    <row r="1" spans="1:3" ht="18" x14ac:dyDescent="0.3">
      <c r="A1" s="48" t="s">
        <v>0</v>
      </c>
      <c r="B1" s="48"/>
      <c r="C1" s="48"/>
    </row>
    <row r="2" spans="1:3" x14ac:dyDescent="0.3">
      <c r="A2" s="5" t="s">
        <v>1</v>
      </c>
      <c r="B2" s="55" t="s">
        <v>156</v>
      </c>
      <c r="C2" s="56"/>
    </row>
    <row r="3" spans="1:3" x14ac:dyDescent="0.3">
      <c r="A3" s="5" t="s">
        <v>2</v>
      </c>
      <c r="B3" s="51" t="s">
        <v>157</v>
      </c>
      <c r="C3" s="52"/>
    </row>
    <row r="4" spans="1:3" x14ac:dyDescent="0.3">
      <c r="A4" s="5" t="s">
        <v>3</v>
      </c>
      <c r="B4" s="51" t="s">
        <v>158</v>
      </c>
      <c r="C4" s="52"/>
    </row>
    <row r="5" spans="1:3" ht="31.5" customHeight="1" x14ac:dyDescent="0.3">
      <c r="A5" s="5" t="s">
        <v>4</v>
      </c>
      <c r="B5" s="51" t="s">
        <v>173</v>
      </c>
      <c r="C5" s="52"/>
    </row>
    <row r="6" spans="1:3" x14ac:dyDescent="0.3">
      <c r="A6" s="5" t="s">
        <v>5</v>
      </c>
      <c r="B6" s="49" t="s">
        <v>125</v>
      </c>
      <c r="C6" s="49"/>
    </row>
    <row r="7" spans="1:3" x14ac:dyDescent="0.3">
      <c r="A7" s="27" t="s">
        <v>6</v>
      </c>
      <c r="B7" s="51" t="s">
        <v>143</v>
      </c>
      <c r="C7" s="52"/>
    </row>
    <row r="8" spans="1:3" ht="23.1" customHeight="1" x14ac:dyDescent="0.3">
      <c r="A8" s="28" t="s">
        <v>7</v>
      </c>
      <c r="B8" s="49" t="s">
        <v>174</v>
      </c>
      <c r="C8" s="49"/>
    </row>
    <row r="9" spans="1:3" x14ac:dyDescent="0.3">
      <c r="A9" s="28" t="s">
        <v>8</v>
      </c>
      <c r="B9" s="58">
        <v>42759413</v>
      </c>
      <c r="C9" s="49"/>
    </row>
    <row r="10" spans="1:3" x14ac:dyDescent="0.3">
      <c r="A10" s="28" t="s">
        <v>9</v>
      </c>
      <c r="B10" s="50" t="s">
        <v>159</v>
      </c>
      <c r="C10" s="50"/>
    </row>
    <row r="11" spans="1:3" ht="30" customHeight="1" x14ac:dyDescent="0.3">
      <c r="A11" s="29" t="s">
        <v>10</v>
      </c>
      <c r="B11" s="50" t="s">
        <v>160</v>
      </c>
      <c r="C11" s="50"/>
    </row>
    <row r="12" spans="1:3" ht="30" customHeight="1" x14ac:dyDescent="0.3">
      <c r="A12" s="5" t="s">
        <v>11</v>
      </c>
      <c r="B12" s="65" t="s">
        <v>161</v>
      </c>
      <c r="C12" s="66"/>
    </row>
    <row r="13" spans="1:3" x14ac:dyDescent="0.3">
      <c r="A13" s="5" t="s">
        <v>12</v>
      </c>
      <c r="B13" s="49" t="s">
        <v>160</v>
      </c>
      <c r="C13" s="49"/>
    </row>
    <row r="14" spans="1:3" x14ac:dyDescent="0.3">
      <c r="A14" s="5" t="s">
        <v>13</v>
      </c>
      <c r="B14" s="59" t="s">
        <v>176</v>
      </c>
      <c r="C14" s="49"/>
    </row>
    <row r="15" spans="1:3" x14ac:dyDescent="0.3">
      <c r="A15" s="5" t="s">
        <v>14</v>
      </c>
      <c r="B15" s="49">
        <v>60</v>
      </c>
      <c r="C15" s="49"/>
    </row>
    <row r="16" spans="1:3" x14ac:dyDescent="0.3">
      <c r="A16" s="5" t="s">
        <v>15</v>
      </c>
      <c r="B16" s="49" t="s">
        <v>162</v>
      </c>
      <c r="C16" s="49"/>
    </row>
    <row r="17" spans="1:3" ht="15" customHeight="1" x14ac:dyDescent="0.3">
      <c r="A17" s="5" t="s">
        <v>16</v>
      </c>
      <c r="B17" s="50" t="s">
        <v>123</v>
      </c>
      <c r="C17" s="50"/>
    </row>
    <row r="18" spans="1:3" x14ac:dyDescent="0.3">
      <c r="A18" s="5" t="s">
        <v>17</v>
      </c>
      <c r="B18" s="50" t="s">
        <v>163</v>
      </c>
      <c r="C18" s="50"/>
    </row>
    <row r="19" spans="1:3" ht="18.75" customHeight="1" x14ac:dyDescent="0.3">
      <c r="A19" s="5" t="s">
        <v>18</v>
      </c>
      <c r="B19" s="53" t="s">
        <v>164</v>
      </c>
      <c r="C19" s="54"/>
    </row>
    <row r="20" spans="1:3" x14ac:dyDescent="0.3">
      <c r="A20" s="5" t="s">
        <v>19</v>
      </c>
      <c r="B20" s="49">
        <v>1</v>
      </c>
      <c r="C20" s="49"/>
    </row>
    <row r="21" spans="1:3" ht="17.25" customHeight="1" x14ac:dyDescent="0.3">
      <c r="A21" s="5" t="s">
        <v>20</v>
      </c>
      <c r="B21" s="50" t="s">
        <v>145</v>
      </c>
      <c r="C21" s="50"/>
    </row>
    <row r="22" spans="1:3" x14ac:dyDescent="0.3">
      <c r="A22" s="46" t="s">
        <v>21</v>
      </c>
      <c r="B22" s="64" t="s">
        <v>165</v>
      </c>
      <c r="C22" s="64"/>
    </row>
    <row r="23" spans="1:3" x14ac:dyDescent="0.3">
      <c r="A23" s="28" t="s">
        <v>22</v>
      </c>
      <c r="B23" s="63" t="s">
        <v>166</v>
      </c>
      <c r="C23" s="62"/>
    </row>
    <row r="24" spans="1:3" x14ac:dyDescent="0.3">
      <c r="A24" s="28" t="s">
        <v>23</v>
      </c>
      <c r="B24" s="63" t="s">
        <v>167</v>
      </c>
      <c r="C24" s="62"/>
    </row>
    <row r="25" spans="1:3" x14ac:dyDescent="0.3">
      <c r="A25" s="57" t="s">
        <v>24</v>
      </c>
      <c r="B25" s="62" t="s">
        <v>175</v>
      </c>
      <c r="C25" s="47"/>
    </row>
    <row r="26" spans="1:3" x14ac:dyDescent="0.3">
      <c r="A26" s="57"/>
      <c r="B26" s="47"/>
      <c r="C26" s="47"/>
    </row>
    <row r="27" spans="1:3" ht="100.5" customHeight="1" x14ac:dyDescent="0.3">
      <c r="A27" s="57"/>
      <c r="B27" s="47"/>
      <c r="C27" s="47"/>
    </row>
    <row r="28" spans="1:3" x14ac:dyDescent="0.3">
      <c r="A28" s="28" t="s">
        <v>25</v>
      </c>
      <c r="B28" s="47" t="s">
        <v>169</v>
      </c>
      <c r="C28" s="47"/>
    </row>
    <row r="29" spans="1:3" x14ac:dyDescent="0.3">
      <c r="A29" s="28" t="s">
        <v>26</v>
      </c>
      <c r="B29" s="47">
        <v>9013511191</v>
      </c>
      <c r="C29" s="47"/>
    </row>
    <row r="30" spans="1:3" x14ac:dyDescent="0.3">
      <c r="A30" s="28" t="s">
        <v>27</v>
      </c>
      <c r="B30" s="47" t="s">
        <v>177</v>
      </c>
      <c r="C30" s="47"/>
    </row>
    <row r="31" spans="1:3" x14ac:dyDescent="0.3">
      <c r="A31" s="28" t="s">
        <v>28</v>
      </c>
      <c r="B31" s="47" t="s">
        <v>168</v>
      </c>
      <c r="C31" s="47"/>
    </row>
    <row r="32" spans="1:3" x14ac:dyDescent="0.3">
      <c r="A32" s="28" t="s">
        <v>29</v>
      </c>
      <c r="B32" s="60" t="s">
        <v>172</v>
      </c>
      <c r="C32" s="61"/>
    </row>
    <row r="33" spans="1:3" x14ac:dyDescent="0.3">
      <c r="A33" s="5" t="s">
        <v>30</v>
      </c>
      <c r="B33" s="59" t="s">
        <v>170</v>
      </c>
      <c r="C33" s="59"/>
    </row>
    <row r="34" spans="1:3" ht="43.2" x14ac:dyDescent="0.3">
      <c r="A34" s="5" t="s">
        <v>31</v>
      </c>
      <c r="B34" s="59" t="s">
        <v>171</v>
      </c>
      <c r="C34" s="49"/>
    </row>
    <row r="37" spans="1:3" ht="15" customHeight="1" x14ac:dyDescent="0.3"/>
    <row r="38" spans="1:3" ht="15" customHeight="1" x14ac:dyDescent="0.3"/>
    <row r="45" spans="1:3" ht="15" customHeight="1" x14ac:dyDescent="0.3"/>
    <row r="50" spans="6:6" ht="18" customHeight="1" x14ac:dyDescent="0.3"/>
    <row r="53" spans="6:6" x14ac:dyDescent="0.3">
      <c r="F53" s="4"/>
    </row>
    <row r="54" spans="6:6" x14ac:dyDescent="0.3">
      <c r="F54" s="4"/>
    </row>
    <row r="55" spans="6:6" x14ac:dyDescent="0.3">
      <c r="F55" s="4"/>
    </row>
    <row r="66" ht="36" customHeight="1" x14ac:dyDescent="0.3"/>
    <row r="78" ht="33.75" customHeight="1" x14ac:dyDescent="0.3"/>
    <row r="79" ht="33.75" customHeight="1" x14ac:dyDescent="0.3"/>
    <row r="80" ht="33.75" customHeight="1" x14ac:dyDescent="0.3"/>
  </sheetData>
  <dataConsolidate/>
  <mergeCells count="33">
    <mergeCell ref="B25:C27"/>
    <mergeCell ref="B24:C24"/>
    <mergeCell ref="B23:C23"/>
    <mergeCell ref="B22:C22"/>
    <mergeCell ref="B11:C11"/>
    <mergeCell ref="B12:C12"/>
    <mergeCell ref="B13:C13"/>
    <mergeCell ref="B14:C14"/>
    <mergeCell ref="B21:C21"/>
    <mergeCell ref="B15:C15"/>
    <mergeCell ref="B16:C16"/>
    <mergeCell ref="B34:C34"/>
    <mergeCell ref="B33:C33"/>
    <mergeCell ref="B31:C31"/>
    <mergeCell ref="B30:C30"/>
    <mergeCell ref="B29:C29"/>
    <mergeCell ref="B32:C32"/>
    <mergeCell ref="B28:C28"/>
    <mergeCell ref="A1:C1"/>
    <mergeCell ref="B20:C20"/>
    <mergeCell ref="B17:C17"/>
    <mergeCell ref="B7:C7"/>
    <mergeCell ref="B18:C18"/>
    <mergeCell ref="B19:C19"/>
    <mergeCell ref="B2:C2"/>
    <mergeCell ref="B3:C3"/>
    <mergeCell ref="B4:C4"/>
    <mergeCell ref="B5:C5"/>
    <mergeCell ref="A25:A27"/>
    <mergeCell ref="B6:C6"/>
    <mergeCell ref="B8:C8"/>
    <mergeCell ref="B9:C9"/>
    <mergeCell ref="B10:C10"/>
  </mergeCells>
  <hyperlinks>
    <hyperlink ref="B12" r:id="rId1" xr:uid="{49457317-E860-4232-B34B-1ED9B6F184AA}"/>
  </hyperlinks>
  <pageMargins left="0.7" right="0.7" top="0.75" bottom="0.75" header="0.3" footer="0.3"/>
  <pageSetup orientation="portrait" r:id="rId2"/>
  <headerFooter>
    <oddHeader>&amp;C&amp;"Calibri"&amp;10&amp;K000000 Internal&amp;1#_x000D_</oddHeader>
  </headerFooter>
  <extLst>
    <ext xmlns:x14="http://schemas.microsoft.com/office/spreadsheetml/2009/9/main" uri="{CCE6A557-97BC-4b89-ADB6-D9C93CAAB3DF}">
      <x14:dataValidations xmlns:xm="http://schemas.microsoft.com/office/excel/2006/main" count="4">
        <x14:dataValidation type="list" allowBlank="1" showInputMessage="1" showErrorMessage="1" xr:uid="{F90C730C-89E0-470E-9D05-8F1740F3A538}">
          <x14:formula1>
            <xm:f>Hoja2!$H$2:$H$5</xm:f>
          </x14:formula1>
          <xm:sqref>B17:C17</xm:sqref>
        </x14:dataValidation>
        <x14:dataValidation type="list" allowBlank="1" showInputMessage="1" showErrorMessage="1" xr:uid="{666CA25D-9895-4FFF-8C94-EA211A77A836}">
          <x14:formula1>
            <xm:f>Hoja2!$I$1:$I$7</xm:f>
          </x14:formula1>
          <xm:sqref>B21:C21</xm:sqref>
        </x14:dataValidation>
        <x14:dataValidation type="list" allowBlank="1" showInputMessage="1" showErrorMessage="1" xr:uid="{E4219A2B-3323-48C8-8CC9-A0539EDCD90D}">
          <x14:formula1>
            <xm:f>Hoja2!$K$1:$K$2</xm:f>
          </x14:formula1>
          <xm:sqref>B6:C6</xm:sqref>
        </x14:dataValidation>
        <x14:dataValidation type="list" allowBlank="1" showInputMessage="1" showErrorMessage="1" xr:uid="{F3F17078-17F3-4979-B388-4480F4297950}">
          <x14:formula1>
            <xm:f>Hoja2!$L$1:$L$13</xm:f>
          </x14:formula1>
          <xm:sqref>B7:C7</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BF33DD-9324-4C58-AE69-FBBA2C2A8171}">
  <sheetPr codeName="Hoja2">
    <tabColor theme="3" tint="-0.499984740745262"/>
  </sheetPr>
  <dimension ref="A1:C51"/>
  <sheetViews>
    <sheetView zoomScale="70" zoomScaleNormal="70" workbookViewId="0">
      <selection activeCell="B3" sqref="B3:C3"/>
    </sheetView>
  </sheetViews>
  <sheetFormatPr baseColWidth="10" defaultColWidth="0" defaultRowHeight="14.4" x14ac:dyDescent="0.3"/>
  <cols>
    <col min="1" max="1" width="49.88671875" customWidth="1"/>
    <col min="2" max="2" width="31.44140625" customWidth="1"/>
    <col min="3" max="3" width="90.109375" customWidth="1"/>
    <col min="4" max="16384" width="11.44140625" hidden="1"/>
  </cols>
  <sheetData>
    <row r="1" spans="1:3" ht="18" x14ac:dyDescent="0.3">
      <c r="A1" s="86" t="s">
        <v>32</v>
      </c>
      <c r="B1" s="86"/>
      <c r="C1" s="86"/>
    </row>
    <row r="2" spans="1:3" ht="15.75" customHeight="1" x14ac:dyDescent="0.3">
      <c r="A2" s="20" t="s">
        <v>33</v>
      </c>
      <c r="B2" s="76" t="s">
        <v>186</v>
      </c>
      <c r="C2" s="77"/>
    </row>
    <row r="3" spans="1:3" s="2" customFormat="1" x14ac:dyDescent="0.3">
      <c r="A3" s="5" t="s">
        <v>1</v>
      </c>
      <c r="B3" s="49" t="str">
        <f>'AUTOS  NOTA 322'!B2:C2</f>
        <v>110013103025 2024 00287 00.</v>
      </c>
      <c r="C3" s="49"/>
    </row>
    <row r="4" spans="1:3" s="2" customFormat="1" x14ac:dyDescent="0.3">
      <c r="A4" s="5" t="s">
        <v>2</v>
      </c>
      <c r="B4" s="49" t="str">
        <f>'AUTOS  NOTA 322'!B3:C3</f>
        <v>Juzgado 25 Civil del Circuito de Bogotá</v>
      </c>
      <c r="C4" s="49"/>
    </row>
    <row r="5" spans="1:3" s="2" customFormat="1" x14ac:dyDescent="0.3">
      <c r="A5" s="5" t="s">
        <v>3</v>
      </c>
      <c r="B5" s="49" t="str">
        <f>'AUTOS  NOTA 322'!B4:C4</f>
        <v>Cooperativa de Transporte Andina (CONTRANSANDINA) ,ALLIANZ SEGUROS S.A, Carlos Andrés Vera Ramírez.</v>
      </c>
      <c r="C5" s="49"/>
    </row>
    <row r="6" spans="1:3" s="2" customFormat="1" x14ac:dyDescent="0.3">
      <c r="A6" s="5" t="s">
        <v>4</v>
      </c>
      <c r="B6" s="49" t="str">
        <f>'AUTOS  NOTA 322'!B5:C5</f>
        <v>Johanna Marcela Arismendy (hija), Ihan Bonomi Arimendy (nieto), Randall Daniel Arismendy Escobar(hijo), Manuela Arismendy Patiño(nieta), María Paulina Arismendy Patiño(nieta), Yaneth Escobar Vélez(hermana).</v>
      </c>
      <c r="C6" s="49"/>
    </row>
    <row r="7" spans="1:3" s="2" customFormat="1" x14ac:dyDescent="0.3">
      <c r="A7" s="5" t="s">
        <v>5</v>
      </c>
      <c r="B7" s="49" t="str">
        <f>'AUTOS  NOTA 322'!B6:C6</f>
        <v>DEMANDA DIRECTA</v>
      </c>
      <c r="C7" s="49"/>
    </row>
    <row r="8" spans="1:3" s="2" customFormat="1" x14ac:dyDescent="0.3">
      <c r="A8" s="31" t="s">
        <v>34</v>
      </c>
      <c r="B8" s="49" t="str">
        <f>'AUTOS  NOTA 322'!B7:C8</f>
        <v>Adriana del Socorro Escobar Vélez.</v>
      </c>
      <c r="C8" s="49"/>
    </row>
    <row r="9" spans="1:3" x14ac:dyDescent="0.3">
      <c r="A9" s="20" t="s">
        <v>35</v>
      </c>
      <c r="B9" s="49" t="s">
        <v>178</v>
      </c>
      <c r="C9" s="49"/>
    </row>
    <row r="10" spans="1:3" x14ac:dyDescent="0.3">
      <c r="A10" s="20" t="s">
        <v>36</v>
      </c>
      <c r="B10" s="51" t="s">
        <v>143</v>
      </c>
      <c r="C10" s="52"/>
    </row>
    <row r="11" spans="1:3" x14ac:dyDescent="0.3">
      <c r="A11" s="20" t="s">
        <v>38</v>
      </c>
      <c r="B11" s="69">
        <v>120000000</v>
      </c>
      <c r="C11" s="70"/>
    </row>
    <row r="12" spans="1:3" x14ac:dyDescent="0.3">
      <c r="A12" s="20" t="s">
        <v>39</v>
      </c>
      <c r="B12" s="69">
        <v>0</v>
      </c>
      <c r="C12" s="70"/>
    </row>
    <row r="13" spans="1:3" x14ac:dyDescent="0.3">
      <c r="A13" s="20" t="s">
        <v>181</v>
      </c>
      <c r="B13" s="44"/>
      <c r="C13" s="45"/>
    </row>
    <row r="14" spans="1:3" x14ac:dyDescent="0.3">
      <c r="A14" s="20" t="s">
        <v>40</v>
      </c>
      <c r="B14" s="51" t="s">
        <v>116</v>
      </c>
      <c r="C14" s="52"/>
    </row>
    <row r="15" spans="1:3" x14ac:dyDescent="0.3">
      <c r="A15" s="20" t="s">
        <v>41</v>
      </c>
      <c r="B15" s="50" t="s">
        <v>180</v>
      </c>
      <c r="C15" s="49"/>
    </row>
    <row r="16" spans="1:3" x14ac:dyDescent="0.3">
      <c r="A16" s="20" t="s">
        <v>42</v>
      </c>
      <c r="B16" s="49" t="s">
        <v>111</v>
      </c>
      <c r="C16" s="49"/>
    </row>
    <row r="17" spans="1:3" x14ac:dyDescent="0.3">
      <c r="A17" s="20" t="s">
        <v>43</v>
      </c>
      <c r="B17" s="49" t="s">
        <v>111</v>
      </c>
      <c r="C17" s="49"/>
    </row>
    <row r="18" spans="1:3" x14ac:dyDescent="0.3">
      <c r="A18" s="73" t="s">
        <v>44</v>
      </c>
      <c r="B18" s="49"/>
      <c r="C18" s="49"/>
    </row>
    <row r="19" spans="1:3" x14ac:dyDescent="0.3">
      <c r="A19" s="74"/>
      <c r="B19" s="10" t="s">
        <v>45</v>
      </c>
      <c r="C19" s="10" t="s">
        <v>46</v>
      </c>
    </row>
    <row r="20" spans="1:3" x14ac:dyDescent="0.3">
      <c r="A20" s="74"/>
      <c r="B20" s="6" t="s">
        <v>47</v>
      </c>
      <c r="C20" s="6"/>
    </row>
    <row r="21" spans="1:3" x14ac:dyDescent="0.3">
      <c r="A21" s="74"/>
      <c r="B21" s="6"/>
      <c r="C21" s="6"/>
    </row>
    <row r="22" spans="1:3" x14ac:dyDescent="0.3">
      <c r="A22" s="75"/>
      <c r="B22" s="6"/>
      <c r="C22" s="6"/>
    </row>
    <row r="23" spans="1:3" x14ac:dyDescent="0.3">
      <c r="A23" s="20" t="s">
        <v>48</v>
      </c>
      <c r="B23" s="49"/>
      <c r="C23" s="49"/>
    </row>
    <row r="24" spans="1:3" x14ac:dyDescent="0.3">
      <c r="A24" s="20" t="s">
        <v>49</v>
      </c>
      <c r="B24" s="76"/>
      <c r="C24" s="77"/>
    </row>
    <row r="25" spans="1:3" x14ac:dyDescent="0.3">
      <c r="A25" s="20" t="s">
        <v>50</v>
      </c>
      <c r="B25" s="49" t="s">
        <v>147</v>
      </c>
      <c r="C25" s="49"/>
    </row>
    <row r="26" spans="1:3" x14ac:dyDescent="0.3">
      <c r="A26" s="20" t="s">
        <v>51</v>
      </c>
      <c r="B26" s="49"/>
      <c r="C26" s="49"/>
    </row>
    <row r="27" spans="1:3" x14ac:dyDescent="0.3">
      <c r="A27" s="20" t="s">
        <v>52</v>
      </c>
      <c r="B27" s="49"/>
      <c r="C27" s="49"/>
    </row>
    <row r="28" spans="1:3" x14ac:dyDescent="0.3">
      <c r="A28" s="19" t="s">
        <v>53</v>
      </c>
      <c r="B28" s="49"/>
      <c r="C28" s="49"/>
    </row>
    <row r="29" spans="1:3" x14ac:dyDescent="0.3">
      <c r="A29" s="78" t="s">
        <v>54</v>
      </c>
      <c r="B29" s="78"/>
      <c r="C29" s="78"/>
    </row>
    <row r="30" spans="1:3" x14ac:dyDescent="0.3">
      <c r="A30" s="71" t="s">
        <v>55</v>
      </c>
      <c r="B30" s="72"/>
      <c r="C30" s="11"/>
    </row>
    <row r="31" spans="1:3" x14ac:dyDescent="0.3">
      <c r="A31" s="71" t="s">
        <v>56</v>
      </c>
      <c r="B31" s="72"/>
      <c r="C31" s="11"/>
    </row>
    <row r="32" spans="1:3" x14ac:dyDescent="0.3">
      <c r="A32" s="71" t="s">
        <v>57</v>
      </c>
      <c r="B32" s="72"/>
      <c r="C32" s="12"/>
    </row>
    <row r="33" spans="1:3" x14ac:dyDescent="0.3">
      <c r="A33" s="71" t="s">
        <v>58</v>
      </c>
      <c r="B33" s="72"/>
      <c r="C33" s="11"/>
    </row>
    <row r="34" spans="1:3" x14ac:dyDescent="0.3">
      <c r="A34" s="71" t="s">
        <v>59</v>
      </c>
      <c r="B34" s="72"/>
      <c r="C34" s="11"/>
    </row>
    <row r="35" spans="1:3" x14ac:dyDescent="0.3">
      <c r="A35" s="71" t="s">
        <v>60</v>
      </c>
      <c r="B35" s="72"/>
      <c r="C35" s="13"/>
    </row>
    <row r="36" spans="1:3" x14ac:dyDescent="0.3">
      <c r="A36" s="67" t="s">
        <v>61</v>
      </c>
      <c r="B36" s="68"/>
      <c r="C36" s="14"/>
    </row>
    <row r="37" spans="1:3" x14ac:dyDescent="0.3">
      <c r="A37" s="67" t="s">
        <v>62</v>
      </c>
      <c r="B37" s="68"/>
      <c r="C37" s="15"/>
    </row>
    <row r="38" spans="1:3" x14ac:dyDescent="0.3">
      <c r="A38" s="79" t="s">
        <v>63</v>
      </c>
      <c r="B38" s="80"/>
      <c r="C38" s="15"/>
    </row>
    <row r="39" spans="1:3" x14ac:dyDescent="0.3">
      <c r="A39" s="81"/>
      <c r="B39" s="82"/>
      <c r="C39" s="15"/>
    </row>
    <row r="40" spans="1:3" x14ac:dyDescent="0.3">
      <c r="A40" s="83"/>
      <c r="B40" s="84"/>
      <c r="C40" s="15"/>
    </row>
    <row r="41" spans="1:3" x14ac:dyDescent="0.3">
      <c r="A41" s="85" t="s">
        <v>64</v>
      </c>
      <c r="B41" s="85"/>
      <c r="C41" s="85"/>
    </row>
    <row r="42" spans="1:3" x14ac:dyDescent="0.3">
      <c r="A42" s="17" t="s">
        <v>65</v>
      </c>
      <c r="B42" s="18"/>
      <c r="C42" s="15"/>
    </row>
    <row r="43" spans="1:3" x14ac:dyDescent="0.3">
      <c r="A43" s="67" t="s">
        <v>66</v>
      </c>
      <c r="B43" s="68"/>
      <c r="C43" s="15"/>
    </row>
    <row r="44" spans="1:3" x14ac:dyDescent="0.3">
      <c r="A44" s="67" t="s">
        <v>67</v>
      </c>
      <c r="B44" s="68"/>
      <c r="C44" s="15"/>
    </row>
    <row r="45" spans="1:3" x14ac:dyDescent="0.3">
      <c r="A45" s="17" t="s">
        <v>68</v>
      </c>
      <c r="B45" s="18"/>
      <c r="C45" s="15"/>
    </row>
    <row r="46" spans="1:3" x14ac:dyDescent="0.3">
      <c r="A46" s="17" t="s">
        <v>69</v>
      </c>
      <c r="B46" s="18"/>
      <c r="C46" s="15"/>
    </row>
    <row r="47" spans="1:3" x14ac:dyDescent="0.3">
      <c r="A47" s="67" t="s">
        <v>70</v>
      </c>
      <c r="B47" s="68"/>
      <c r="C47" s="15"/>
    </row>
    <row r="48" spans="1:3" x14ac:dyDescent="0.3">
      <c r="A48" s="17" t="s">
        <v>71</v>
      </c>
      <c r="B48" s="16"/>
      <c r="C48" s="15"/>
    </row>
    <row r="49" spans="1:3" x14ac:dyDescent="0.3">
      <c r="A49" s="67" t="s">
        <v>72</v>
      </c>
      <c r="B49" s="68"/>
      <c r="C49" s="15"/>
    </row>
    <row r="50" spans="1:3" x14ac:dyDescent="0.3">
      <c r="A50" s="67" t="s">
        <v>73</v>
      </c>
      <c r="B50" s="68"/>
      <c r="C50" s="15"/>
    </row>
    <row r="51" spans="1:3" x14ac:dyDescent="0.3">
      <c r="A51" s="67" t="s">
        <v>63</v>
      </c>
      <c r="B51" s="68"/>
      <c r="C51" s="15"/>
    </row>
  </sheetData>
  <mergeCells count="41">
    <mergeCell ref="A1:C1"/>
    <mergeCell ref="B9:C9"/>
    <mergeCell ref="B10:C10"/>
    <mergeCell ref="B14:C14"/>
    <mergeCell ref="B15:C15"/>
    <mergeCell ref="B3:C3"/>
    <mergeCell ref="B4:C4"/>
    <mergeCell ref="B5:C5"/>
    <mergeCell ref="B6:C6"/>
    <mergeCell ref="B7:C7"/>
    <mergeCell ref="B2:C2"/>
    <mergeCell ref="B8:C8"/>
    <mergeCell ref="B26:C26"/>
    <mergeCell ref="B27:C27"/>
    <mergeCell ref="B28:C28"/>
    <mergeCell ref="A29:C29"/>
    <mergeCell ref="A50:B50"/>
    <mergeCell ref="A38:B40"/>
    <mergeCell ref="A41:C41"/>
    <mergeCell ref="A43:B43"/>
    <mergeCell ref="A44:B44"/>
    <mergeCell ref="A32:B32"/>
    <mergeCell ref="A33:B33"/>
    <mergeCell ref="A34:B34"/>
    <mergeCell ref="A37:B37"/>
    <mergeCell ref="A51:B51"/>
    <mergeCell ref="B11:C11"/>
    <mergeCell ref="A47:B47"/>
    <mergeCell ref="A49:B49"/>
    <mergeCell ref="A30:B30"/>
    <mergeCell ref="A31:B31"/>
    <mergeCell ref="B25:C25"/>
    <mergeCell ref="B16:C16"/>
    <mergeCell ref="B17:C17"/>
    <mergeCell ref="A18:A22"/>
    <mergeCell ref="B18:C18"/>
    <mergeCell ref="B23:C23"/>
    <mergeCell ref="B24:C24"/>
    <mergeCell ref="A35:B35"/>
    <mergeCell ref="A36:B36"/>
    <mergeCell ref="B12:C12"/>
  </mergeCells>
  <pageMargins left="0.7" right="0.7" top="0.75" bottom="0.75" header="0.3" footer="0.3"/>
  <headerFooter>
    <oddHeader>&amp;C&amp;"Calibri"&amp;10&amp;K000000 Internal&amp;1#_x000D_</oddHeader>
  </headerFooter>
  <extLst>
    <ext xmlns:x14="http://schemas.microsoft.com/office/spreadsheetml/2009/9/main" uri="{CCE6A557-97BC-4b89-ADB6-D9C93CAAB3DF}">
      <x14:dataValidations xmlns:xm="http://schemas.microsoft.com/office/excel/2006/main" count="5">
        <x14:dataValidation type="list" allowBlank="1" showInputMessage="1" showErrorMessage="1" xr:uid="{DC5DD991-758D-4677-A068-EFC8E3E2210C}">
          <x14:formula1>
            <xm:f>Hoja2!$C$2:$C$4</xm:f>
          </x14:formula1>
          <xm:sqref>B18:C18</xm:sqref>
        </x14:dataValidation>
        <x14:dataValidation type="list" allowBlank="1" showInputMessage="1" showErrorMessage="1" xr:uid="{1ADD4A4E-5643-4A93-B80E-D96E7840C2C3}">
          <x14:formula1>
            <xm:f>Hoja2!$B$1:$B$2</xm:f>
          </x14:formula1>
          <xm:sqref>B28:C28 B16:C17 B23:C24 B26:C26</xm:sqref>
        </x14:dataValidation>
        <x14:dataValidation type="list" allowBlank="1" showInputMessage="1" showErrorMessage="1" xr:uid="{78881ADD-F402-405C-A447-4F5306B17914}">
          <x14:formula1>
            <xm:f>Hoja2!$E$2:$E$8</xm:f>
          </x14:formula1>
          <xm:sqref>B25:C25</xm:sqref>
        </x14:dataValidation>
        <x14:dataValidation type="list" allowBlank="1" showInputMessage="1" showErrorMessage="1" xr:uid="{B2A29E18-1D94-4A83-83C2-EB4104C03B9C}">
          <x14:formula1>
            <xm:f>Hoja2!$L$1:$L$13</xm:f>
          </x14:formula1>
          <xm:sqref>B10:C10</xm:sqref>
        </x14:dataValidation>
        <x14:dataValidation type="list" allowBlank="1" showInputMessage="1" showErrorMessage="1" xr:uid="{7EB01D08-957F-40A9-A09A-6C20688E3E0A}">
          <x14:formula1>
            <xm:f>Hoja2!$M$1:$M$3</xm:f>
          </x14:formula1>
          <xm:sqref>B14:C14</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A30C24-DF4A-4737-B6C0-E720732AACE8}">
  <sheetPr codeName="Hoja3">
    <tabColor theme="3" tint="-0.499984740745262"/>
  </sheetPr>
  <dimension ref="A1:I44"/>
  <sheetViews>
    <sheetView tabSelected="1" zoomScale="120" zoomScaleNormal="120" workbookViewId="0">
      <selection activeCell="B3" sqref="B3:C3"/>
    </sheetView>
  </sheetViews>
  <sheetFormatPr baseColWidth="10" defaultColWidth="0" defaultRowHeight="14.4" x14ac:dyDescent="0.3"/>
  <cols>
    <col min="1" max="1" width="41.88671875" customWidth="1"/>
    <col min="2" max="2" width="35.44140625" customWidth="1"/>
    <col min="3" max="3" width="54.88671875" customWidth="1"/>
    <col min="4" max="8" width="11.44140625" hidden="1" customWidth="1"/>
    <col min="9" max="9" width="12" hidden="1" customWidth="1"/>
    <col min="10" max="16384" width="11.44140625" hidden="1"/>
  </cols>
  <sheetData>
    <row r="1" spans="1:9" ht="18" x14ac:dyDescent="0.3">
      <c r="A1" s="86" t="s">
        <v>74</v>
      </c>
      <c r="B1" s="86"/>
      <c r="C1" s="86"/>
    </row>
    <row r="2" spans="1:9" ht="15" customHeight="1" x14ac:dyDescent="0.3">
      <c r="A2" s="35" t="s">
        <v>33</v>
      </c>
      <c r="B2" s="90" t="str">
        <f>'AUTOS NOTA 321'!B2:C2</f>
        <v xml:space="preserve">SINIESTRO   131115356  LEGIS APJ32601 </v>
      </c>
      <c r="C2" s="91"/>
    </row>
    <row r="3" spans="1:9" x14ac:dyDescent="0.3">
      <c r="A3" s="36" t="s">
        <v>1</v>
      </c>
      <c r="B3" s="105" t="str">
        <f>'AUTOS  NOTA 322'!B2:C2</f>
        <v>110013103025 2024 00287 00.</v>
      </c>
      <c r="C3" s="105"/>
    </row>
    <row r="4" spans="1:9" x14ac:dyDescent="0.3">
      <c r="A4" s="36" t="s">
        <v>2</v>
      </c>
      <c r="B4" s="105" t="str">
        <f>'AUTOS  NOTA 322'!B3:C3</f>
        <v>Juzgado 25 Civil del Circuito de Bogotá</v>
      </c>
      <c r="C4" s="105"/>
    </row>
    <row r="5" spans="1:9" x14ac:dyDescent="0.3">
      <c r="A5" s="36" t="s">
        <v>3</v>
      </c>
      <c r="B5" s="105" t="str">
        <f>'AUTOS  NOTA 322'!B4:C4</f>
        <v>Cooperativa de Transporte Andina (CONTRANSANDINA) ,ALLIANZ SEGUROS S.A, Carlos Andrés Vera Ramírez.</v>
      </c>
      <c r="C5" s="105"/>
    </row>
    <row r="6" spans="1:9" ht="15" customHeight="1" x14ac:dyDescent="0.3">
      <c r="A6" s="36" t="s">
        <v>4</v>
      </c>
      <c r="B6" s="105" t="str">
        <f>'AUTOS  NOTA 322'!B5:C5</f>
        <v>Johanna Marcela Arismendy (hija), Ihan Bonomi Arimendy (nieto), Randall Daniel Arismendy Escobar(hijo), Manuela Arismendy Patiño(nieta), María Paulina Arismendy Patiño(nieta), Yaneth Escobar Vélez(hermana).</v>
      </c>
      <c r="C6" s="105"/>
    </row>
    <row r="7" spans="1:9" x14ac:dyDescent="0.3">
      <c r="A7" s="36" t="s">
        <v>5</v>
      </c>
      <c r="B7" s="105" t="str">
        <f>'AUTOS  NOTA 322'!B6:C6</f>
        <v>DEMANDA DIRECTA</v>
      </c>
      <c r="C7" s="105"/>
    </row>
    <row r="8" spans="1:9" x14ac:dyDescent="0.3">
      <c r="A8" s="38" t="s">
        <v>34</v>
      </c>
      <c r="B8" s="105" t="str">
        <f>'AUTOS  NOTA 322'!B7:C8</f>
        <v>Adriana del Socorro Escobar Vélez.</v>
      </c>
      <c r="C8" s="105"/>
    </row>
    <row r="9" spans="1:9" ht="28.8" x14ac:dyDescent="0.3">
      <c r="A9" s="36" t="s">
        <v>75</v>
      </c>
      <c r="B9" s="103">
        <f>SUM(C11,C12,C14,C15,C17)</f>
        <v>729000549</v>
      </c>
      <c r="C9" s="104"/>
    </row>
    <row r="10" spans="1:9" x14ac:dyDescent="0.3">
      <c r="A10" s="106" t="s">
        <v>76</v>
      </c>
      <c r="B10" s="95" t="s">
        <v>77</v>
      </c>
      <c r="C10" s="96"/>
    </row>
    <row r="11" spans="1:9" x14ac:dyDescent="0.3">
      <c r="A11" s="106"/>
      <c r="B11" s="37" t="s">
        <v>78</v>
      </c>
      <c r="C11" s="32">
        <v>178000549</v>
      </c>
    </row>
    <row r="12" spans="1:9" x14ac:dyDescent="0.3">
      <c r="A12" s="106"/>
      <c r="B12" s="37" t="s">
        <v>79</v>
      </c>
      <c r="C12" s="32"/>
    </row>
    <row r="13" spans="1:9" x14ac:dyDescent="0.3">
      <c r="A13" s="106"/>
      <c r="B13" s="95"/>
      <c r="C13" s="96"/>
    </row>
    <row r="14" spans="1:9" x14ac:dyDescent="0.3">
      <c r="A14" s="106"/>
      <c r="B14" s="37" t="s">
        <v>80</v>
      </c>
      <c r="C14" s="40">
        <v>551000000</v>
      </c>
    </row>
    <row r="15" spans="1:9" x14ac:dyDescent="0.3">
      <c r="A15" s="106"/>
      <c r="B15" s="37" t="s">
        <v>81</v>
      </c>
      <c r="C15" s="40"/>
      <c r="E15" t="s">
        <v>82</v>
      </c>
      <c r="F15" s="22">
        <v>0.7</v>
      </c>
    </row>
    <row r="16" spans="1:9" x14ac:dyDescent="0.3">
      <c r="A16" s="106"/>
      <c r="B16" s="95" t="s">
        <v>83</v>
      </c>
      <c r="C16" s="96"/>
      <c r="E16" t="s">
        <v>84</v>
      </c>
      <c r="F16" s="23">
        <v>0.3</v>
      </c>
      <c r="I16" s="25"/>
    </row>
    <row r="17" spans="1:9" x14ac:dyDescent="0.3">
      <c r="A17" s="106"/>
      <c r="B17" s="37"/>
      <c r="C17" s="41"/>
      <c r="F17" s="26"/>
      <c r="I17" s="25"/>
    </row>
    <row r="18" spans="1:9" ht="23.25" customHeight="1" x14ac:dyDescent="0.3">
      <c r="A18" s="39" t="s">
        <v>85</v>
      </c>
      <c r="B18" s="90" t="s">
        <v>122</v>
      </c>
      <c r="C18" s="91"/>
    </row>
    <row r="19" spans="1:9" ht="57.6" x14ac:dyDescent="0.3">
      <c r="A19" s="36" t="s">
        <v>86</v>
      </c>
      <c r="B19" s="97" t="s">
        <v>184</v>
      </c>
      <c r="C19" s="98"/>
    </row>
    <row r="20" spans="1:9" ht="15" customHeight="1" x14ac:dyDescent="0.3">
      <c r="A20" s="21" t="s">
        <v>87</v>
      </c>
      <c r="B20" s="92">
        <f>((C22+C23+C25+C26+C30+C28+C32+C34+C29+C33)-C37)*C36*C38</f>
        <v>120000000</v>
      </c>
      <c r="C20" s="92"/>
    </row>
    <row r="21" spans="1:9" x14ac:dyDescent="0.3">
      <c r="A21" s="7" t="s">
        <v>88</v>
      </c>
      <c r="B21" s="99" t="s">
        <v>77</v>
      </c>
      <c r="C21" s="100"/>
    </row>
    <row r="22" spans="1:9" x14ac:dyDescent="0.3">
      <c r="A22" s="101"/>
      <c r="B22" s="37" t="s">
        <v>78</v>
      </c>
      <c r="C22" s="32">
        <v>0</v>
      </c>
    </row>
    <row r="23" spans="1:9" x14ac:dyDescent="0.3">
      <c r="A23" s="102"/>
      <c r="B23" s="37" t="s">
        <v>79</v>
      </c>
      <c r="C23" s="32">
        <v>0</v>
      </c>
    </row>
    <row r="24" spans="1:9" x14ac:dyDescent="0.3">
      <c r="A24" s="102"/>
      <c r="B24" s="95" t="s">
        <v>89</v>
      </c>
      <c r="C24" s="96"/>
    </row>
    <row r="25" spans="1:9" x14ac:dyDescent="0.3">
      <c r="A25" s="102"/>
      <c r="B25" s="37" t="s">
        <v>80</v>
      </c>
      <c r="C25" s="32">
        <v>120000000</v>
      </c>
    </row>
    <row r="26" spans="1:9" ht="29.1" customHeight="1" x14ac:dyDescent="0.3">
      <c r="A26" s="102"/>
      <c r="B26" s="37" t="s">
        <v>90</v>
      </c>
      <c r="C26" s="32">
        <v>0</v>
      </c>
    </row>
    <row r="27" spans="1:9" x14ac:dyDescent="0.3">
      <c r="A27" s="102"/>
      <c r="B27" s="95" t="s">
        <v>91</v>
      </c>
      <c r="C27" s="96"/>
    </row>
    <row r="28" spans="1:9" x14ac:dyDescent="0.3">
      <c r="A28" s="102"/>
      <c r="B28" s="37" t="s">
        <v>182</v>
      </c>
      <c r="C28" s="32">
        <v>0</v>
      </c>
    </row>
    <row r="29" spans="1:9" x14ac:dyDescent="0.3">
      <c r="A29" s="102"/>
      <c r="B29" s="37" t="s">
        <v>78</v>
      </c>
      <c r="C29" s="32">
        <v>0</v>
      </c>
    </row>
    <row r="30" spans="1:9" x14ac:dyDescent="0.3">
      <c r="A30" s="102"/>
      <c r="B30" s="37" t="s">
        <v>79</v>
      </c>
      <c r="C30" s="32">
        <v>0</v>
      </c>
    </row>
    <row r="31" spans="1:9" x14ac:dyDescent="0.3">
      <c r="A31" s="102"/>
      <c r="B31" s="95" t="s">
        <v>92</v>
      </c>
      <c r="C31" s="96"/>
    </row>
    <row r="32" spans="1:9" x14ac:dyDescent="0.3">
      <c r="A32" s="102"/>
      <c r="B32" s="37"/>
      <c r="C32" s="32"/>
    </row>
    <row r="33" spans="1:3" x14ac:dyDescent="0.3">
      <c r="A33" s="102"/>
      <c r="B33" s="37" t="s">
        <v>78</v>
      </c>
      <c r="C33" s="32">
        <v>0</v>
      </c>
    </row>
    <row r="34" spans="1:3" x14ac:dyDescent="0.3">
      <c r="A34" s="102"/>
      <c r="B34" s="37" t="s">
        <v>79</v>
      </c>
      <c r="C34" s="32">
        <v>0</v>
      </c>
    </row>
    <row r="35" spans="1:3" x14ac:dyDescent="0.3">
      <c r="A35" s="102"/>
      <c r="B35" s="95" t="s">
        <v>93</v>
      </c>
      <c r="C35" s="96"/>
    </row>
    <row r="36" spans="1:3" x14ac:dyDescent="0.3">
      <c r="A36" s="102"/>
      <c r="B36" s="37" t="s">
        <v>94</v>
      </c>
      <c r="C36" s="33">
        <v>1</v>
      </c>
    </row>
    <row r="37" spans="1:3" x14ac:dyDescent="0.3">
      <c r="A37" s="102"/>
      <c r="B37" s="37" t="s">
        <v>179</v>
      </c>
      <c r="C37" s="34">
        <v>0</v>
      </c>
    </row>
    <row r="38" spans="1:3" x14ac:dyDescent="0.3">
      <c r="A38" s="102"/>
      <c r="B38" s="37" t="s">
        <v>95</v>
      </c>
      <c r="C38" s="33">
        <v>1</v>
      </c>
    </row>
    <row r="39" spans="1:3" x14ac:dyDescent="0.3">
      <c r="A39" s="24" t="s">
        <v>96</v>
      </c>
      <c r="B39" s="92">
        <f>IFERROR(B20*(VLOOKUP(B18,E15:F17,2,0)),16666)</f>
        <v>16666</v>
      </c>
      <c r="C39" s="92"/>
    </row>
    <row r="40" spans="1:3" ht="93" customHeight="1" x14ac:dyDescent="0.3">
      <c r="A40" s="36" t="s">
        <v>97</v>
      </c>
      <c r="B40" s="93" t="s">
        <v>185</v>
      </c>
      <c r="C40" s="94"/>
    </row>
    <row r="41" spans="1:3" ht="211.5" customHeight="1" x14ac:dyDescent="0.3">
      <c r="A41" s="36" t="s">
        <v>98</v>
      </c>
      <c r="B41" s="88" t="s">
        <v>183</v>
      </c>
      <c r="C41" s="89"/>
    </row>
    <row r="42" spans="1:3" ht="26.1" customHeight="1" x14ac:dyDescent="0.3">
      <c r="A42" s="43" t="s">
        <v>99</v>
      </c>
      <c r="B42" s="43"/>
      <c r="C42" s="43"/>
    </row>
    <row r="43" spans="1:3" x14ac:dyDescent="0.3">
      <c r="A43" s="42" t="s">
        <v>100</v>
      </c>
      <c r="B43" s="87"/>
      <c r="C43" s="87"/>
    </row>
    <row r="44" spans="1:3" ht="41.1" customHeight="1" x14ac:dyDescent="0.3">
      <c r="A44" s="42" t="s">
        <v>101</v>
      </c>
      <c r="B44" s="87"/>
      <c r="C44" s="87"/>
    </row>
  </sheetData>
  <sheetProtection algorithmName="SHA-512" hashValue="Y6jm3BzJbbuYepmmD9/3XgP0/2+e/ibB3vzV4hYGrHAhkuvi6ip1SwTuqosUFefckAFp58z48DWwhwSVsK5n2Q==" saltValue="33C4Qfd9ErFF9CIfv4DgmQ==" spinCount="100000" sheet="1" selectLockedCells="1"/>
  <mergeCells count="27">
    <mergeCell ref="A22:A38"/>
    <mergeCell ref="B9:C9"/>
    <mergeCell ref="A1:C1"/>
    <mergeCell ref="B2:C2"/>
    <mergeCell ref="B16:C16"/>
    <mergeCell ref="B3:C3"/>
    <mergeCell ref="B4:C4"/>
    <mergeCell ref="B5:C5"/>
    <mergeCell ref="B6:C6"/>
    <mergeCell ref="B7:C7"/>
    <mergeCell ref="B8:C8"/>
    <mergeCell ref="B10:C10"/>
    <mergeCell ref="B13:C13"/>
    <mergeCell ref="A10:A17"/>
    <mergeCell ref="B43:C43"/>
    <mergeCell ref="B44:C44"/>
    <mergeCell ref="B41:C41"/>
    <mergeCell ref="B18:C18"/>
    <mergeCell ref="B20:C20"/>
    <mergeCell ref="B40:C40"/>
    <mergeCell ref="B31:C31"/>
    <mergeCell ref="B35:C35"/>
    <mergeCell ref="B39:C39"/>
    <mergeCell ref="B27:C27"/>
    <mergeCell ref="B19:C19"/>
    <mergeCell ref="B21:C21"/>
    <mergeCell ref="B24:C24"/>
  </mergeCells>
  <pageMargins left="0.7" right="0.7" top="0.75" bottom="0.75" header="0.3" footer="0.3"/>
  <pageSetup orientation="portrait" r:id="rId1"/>
  <headerFooter>
    <oddHeader>&amp;C&amp;"Calibri"&amp;10&amp;K000000 Internal&amp;1#_x000D_</oddHeader>
  </headerFooter>
  <extLst>
    <ext xmlns:x14="http://schemas.microsoft.com/office/spreadsheetml/2009/9/main" uri="{CCE6A557-97BC-4b89-ADB6-D9C93CAAB3DF}">
      <x14:dataValidations xmlns:xm="http://schemas.microsoft.com/office/excel/2006/main" count="2">
        <x14:dataValidation type="list" allowBlank="1" showInputMessage="1" showErrorMessage="1" xr:uid="{CAC97196-B9F5-402C-8FD9-D90BED29B53C}">
          <x14:formula1>
            <xm:f>Hoja2!$F$1:$F$3</xm:f>
          </x14:formula1>
          <xm:sqref>B18</xm:sqref>
        </x14:dataValidation>
        <x14:dataValidation type="list" allowBlank="1" showInputMessage="1" showErrorMessage="1" xr:uid="{814A507A-5710-4929-BC03-18ECACF001DA}">
          <x14:formula1>
            <xm:f>Hoja2!$L$9:$L$13</xm:f>
          </x14:formula1>
          <xm:sqref>B32</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D0EF9E-F3AB-4730-8091-3D5558F9A6C1}">
  <sheetPr>
    <tabColor theme="3" tint="-0.499984740745262"/>
  </sheetPr>
  <dimension ref="A1"/>
  <sheetViews>
    <sheetView workbookViewId="0">
      <selection activeCell="I29" sqref="I29"/>
    </sheetView>
  </sheetViews>
  <sheetFormatPr baseColWidth="10" defaultColWidth="11.44140625" defaultRowHeight="14.4" x14ac:dyDescent="0.3"/>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DCD96D-CC02-4832-9B6C-FE177A887757}">
  <sheetPr codeName="Hoja4">
    <tabColor theme="3" tint="-0.499984740745262"/>
  </sheetPr>
  <dimension ref="A1:C17"/>
  <sheetViews>
    <sheetView topLeftCell="A25" workbookViewId="0">
      <selection activeCell="C28" sqref="C28:C29"/>
    </sheetView>
  </sheetViews>
  <sheetFormatPr baseColWidth="10" defaultColWidth="0" defaultRowHeight="14.4" x14ac:dyDescent="0.3"/>
  <cols>
    <col min="1" max="1" width="37" customWidth="1"/>
    <col min="2" max="2" width="11.44140625" customWidth="1"/>
    <col min="3" max="3" width="94.44140625" customWidth="1"/>
    <col min="4" max="16384" width="11.44140625" hidden="1"/>
  </cols>
  <sheetData>
    <row r="1" spans="1:3" ht="18" x14ac:dyDescent="0.3">
      <c r="A1" s="86" t="s">
        <v>102</v>
      </c>
      <c r="B1" s="86"/>
      <c r="C1" s="86"/>
    </row>
    <row r="2" spans="1:3" x14ac:dyDescent="0.3">
      <c r="A2" s="20" t="s">
        <v>33</v>
      </c>
      <c r="B2" s="76" t="str">
        <f>'AUTOS NOTA 324'!B2:C2</f>
        <v xml:space="preserve">SINIESTRO   131115356  LEGIS APJ32601 </v>
      </c>
      <c r="C2" s="77"/>
    </row>
    <row r="3" spans="1:3" x14ac:dyDescent="0.3">
      <c r="A3" s="5" t="s">
        <v>1</v>
      </c>
      <c r="B3" s="49" t="str">
        <f>'AUTOS  NOTA 322'!B2:C2</f>
        <v>110013103025 2024 00287 00.</v>
      </c>
      <c r="C3" s="49"/>
    </row>
    <row r="4" spans="1:3" x14ac:dyDescent="0.3">
      <c r="A4" s="5" t="s">
        <v>2</v>
      </c>
      <c r="B4" s="49" t="str">
        <f>'AUTOS  NOTA 322'!B3:C3</f>
        <v>Juzgado 25 Civil del Circuito de Bogotá</v>
      </c>
      <c r="C4" s="49"/>
    </row>
    <row r="5" spans="1:3" x14ac:dyDescent="0.3">
      <c r="A5" s="5" t="s">
        <v>3</v>
      </c>
      <c r="B5" s="49" t="str">
        <f>'AUTOS  NOTA 322'!B4:C4</f>
        <v>Cooperativa de Transporte Andina (CONTRANSANDINA) ,ALLIANZ SEGUROS S.A, Carlos Andrés Vera Ramírez.</v>
      </c>
      <c r="C5" s="49"/>
    </row>
    <row r="6" spans="1:3" ht="15" customHeight="1" x14ac:dyDescent="0.3">
      <c r="A6" s="5" t="s">
        <v>4</v>
      </c>
      <c r="B6" s="49" t="str">
        <f>'AUTOS  NOTA 322'!B5:C5</f>
        <v>Johanna Marcela Arismendy (hija), Ihan Bonomi Arimendy (nieto), Randall Daniel Arismendy Escobar(hijo), Manuela Arismendy Patiño(nieta), María Paulina Arismendy Patiño(nieta), Yaneth Escobar Vélez(hermana).</v>
      </c>
      <c r="C6" s="49"/>
    </row>
    <row r="7" spans="1:3" ht="15" customHeight="1" x14ac:dyDescent="0.3">
      <c r="A7" s="5" t="s">
        <v>5</v>
      </c>
      <c r="B7" s="49" t="str">
        <f>'AUTOS  NOTA 322'!B6:C6</f>
        <v>DEMANDA DIRECTA</v>
      </c>
      <c r="C7" s="49"/>
    </row>
    <row r="8" spans="1:3" ht="15" customHeight="1" x14ac:dyDescent="0.3">
      <c r="A8" s="31" t="s">
        <v>34</v>
      </c>
      <c r="B8" s="49" t="str">
        <f>'AUTOS  NOTA 322'!B7:C8</f>
        <v>Adriana del Socorro Escobar Vélez.</v>
      </c>
      <c r="C8" s="49"/>
    </row>
    <row r="9" spans="1:3" ht="18.899999999999999" customHeight="1" x14ac:dyDescent="0.3">
      <c r="A9" s="5" t="s">
        <v>103</v>
      </c>
      <c r="B9" s="49"/>
      <c r="C9" s="49"/>
    </row>
    <row r="10" spans="1:3" x14ac:dyDescent="0.3">
      <c r="A10" s="7" t="s">
        <v>88</v>
      </c>
      <c r="B10" s="109">
        <f>'AUTOS NOTA 324'!B20:C20</f>
        <v>120000000</v>
      </c>
      <c r="C10" s="109"/>
    </row>
    <row r="11" spans="1:3" x14ac:dyDescent="0.3">
      <c r="A11" s="7" t="s">
        <v>104</v>
      </c>
      <c r="B11" s="110">
        <f>'AUTOS NOTA 324'!B39:C39</f>
        <v>16666</v>
      </c>
      <c r="C11" s="49"/>
    </row>
    <row r="12" spans="1:3" ht="28.8" x14ac:dyDescent="0.3">
      <c r="A12" s="7" t="s">
        <v>105</v>
      </c>
      <c r="B12" s="107"/>
      <c r="C12" s="108"/>
    </row>
    <row r="13" spans="1:3" ht="43.2" x14ac:dyDescent="0.3">
      <c r="A13" s="5" t="s">
        <v>106</v>
      </c>
      <c r="B13" s="49"/>
      <c r="C13" s="49"/>
    </row>
    <row r="14" spans="1:3" ht="43.2" x14ac:dyDescent="0.3">
      <c r="A14" s="5" t="s">
        <v>107</v>
      </c>
      <c r="B14" s="49"/>
      <c r="C14" s="49"/>
    </row>
    <row r="15" spans="1:3" x14ac:dyDescent="0.3">
      <c r="A15" s="5" t="s">
        <v>108</v>
      </c>
      <c r="B15" s="6"/>
      <c r="C15" s="6"/>
    </row>
    <row r="16" spans="1:3" x14ac:dyDescent="0.3">
      <c r="A16" s="7" t="s">
        <v>109</v>
      </c>
      <c r="B16" s="49"/>
      <c r="C16" s="49"/>
    </row>
    <row r="17" spans="1:3" x14ac:dyDescent="0.3">
      <c r="A17" s="6" t="s">
        <v>110</v>
      </c>
      <c r="B17" s="108"/>
      <c r="C17" s="108"/>
    </row>
  </sheetData>
  <mergeCells count="16">
    <mergeCell ref="B16:C16"/>
    <mergeCell ref="B12:C12"/>
    <mergeCell ref="B17:C17"/>
    <mergeCell ref="B14:C14"/>
    <mergeCell ref="A1:C1"/>
    <mergeCell ref="B7:C7"/>
    <mergeCell ref="B10:C10"/>
    <mergeCell ref="B11:C11"/>
    <mergeCell ref="B13:C13"/>
    <mergeCell ref="B8:C8"/>
    <mergeCell ref="B2:C2"/>
    <mergeCell ref="B3:C3"/>
    <mergeCell ref="B4:C4"/>
    <mergeCell ref="B5:C5"/>
    <mergeCell ref="B6:C6"/>
    <mergeCell ref="B9:C9"/>
  </mergeCells>
  <pageMargins left="0.7" right="0.7" top="0.75" bottom="0.75" header="0.3" footer="0.3"/>
  <headerFooter>
    <oddHeader>&amp;C&amp;"Calibri"&amp;10&amp;K000000 Internal&amp;1#_x000D_</oddHeader>
  </headerFooter>
  <extLst>
    <ext xmlns:x14="http://schemas.microsoft.com/office/spreadsheetml/2009/9/main" uri="{CCE6A557-97BC-4b89-ADB6-D9C93CAAB3DF}">
      <x14:dataValidations xmlns:xm="http://schemas.microsoft.com/office/excel/2006/main" count="2">
        <x14:dataValidation type="list" allowBlank="1" showInputMessage="1" showErrorMessage="1" xr:uid="{D504EE89-BC6D-46DA-B89F-71371E7786AD}">
          <x14:formula1>
            <xm:f>Hoja2!$B$1:$B$2</xm:f>
          </x14:formula1>
          <xm:sqref>B13:C13 B15 B16:C16</xm:sqref>
        </x14:dataValidation>
        <x14:dataValidation type="list" allowBlank="1" showInputMessage="1" showErrorMessage="1" xr:uid="{1D676583-DF8A-4A59-947B-D5D4A912595B}">
          <x14:formula1>
            <xm:f>Hoja2!$N$1:$N$3</xm:f>
          </x14:formula1>
          <xm:sqref>B9:C9</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8F2CF9-1FC7-4334-B310-E34228CFBC7F}">
  <sheetPr codeName="Hoja5"/>
  <dimension ref="A1:O13"/>
  <sheetViews>
    <sheetView topLeftCell="G1" workbookViewId="0">
      <selection activeCell="L26" sqref="L26"/>
    </sheetView>
  </sheetViews>
  <sheetFormatPr baseColWidth="10" defaultColWidth="11.44140625" defaultRowHeight="14.4" x14ac:dyDescent="0.3"/>
  <cols>
    <col min="4" max="4" width="20.109375" bestFit="1" customWidth="1"/>
    <col min="5" max="5" width="42.88671875" bestFit="1" customWidth="1"/>
    <col min="12" max="12" width="30.5546875" customWidth="1"/>
    <col min="13" max="13" width="16" customWidth="1"/>
  </cols>
  <sheetData>
    <row r="1" spans="1:15" x14ac:dyDescent="0.3">
      <c r="A1" s="9" t="s">
        <v>40</v>
      </c>
      <c r="B1" t="s">
        <v>111</v>
      </c>
      <c r="C1" s="9" t="s">
        <v>44</v>
      </c>
      <c r="D1" s="9" t="s">
        <v>112</v>
      </c>
      <c r="E1" s="3" t="s">
        <v>50</v>
      </c>
      <c r="F1" s="2" t="s">
        <v>82</v>
      </c>
      <c r="G1" s="4">
        <v>0</v>
      </c>
      <c r="H1" t="s">
        <v>16</v>
      </c>
      <c r="I1" t="s">
        <v>113</v>
      </c>
      <c r="K1" t="s">
        <v>114</v>
      </c>
      <c r="L1" s="30" t="s">
        <v>115</v>
      </c>
      <c r="M1" t="s">
        <v>116</v>
      </c>
      <c r="N1" t="s">
        <v>82</v>
      </c>
      <c r="O1" t="s">
        <v>117</v>
      </c>
    </row>
    <row r="2" spans="1:15" x14ac:dyDescent="0.3">
      <c r="A2" t="s">
        <v>116</v>
      </c>
      <c r="B2" t="s">
        <v>118</v>
      </c>
      <c r="C2" t="s">
        <v>119</v>
      </c>
      <c r="D2" s="2" t="s">
        <v>120</v>
      </c>
      <c r="E2" s="1" t="s">
        <v>121</v>
      </c>
      <c r="F2" s="2" t="s">
        <v>122</v>
      </c>
      <c r="G2" s="4">
        <v>0.7</v>
      </c>
      <c r="H2" t="s">
        <v>123</v>
      </c>
      <c r="I2" t="s">
        <v>124</v>
      </c>
      <c r="K2" t="s">
        <v>125</v>
      </c>
      <c r="L2" s="30" t="s">
        <v>126</v>
      </c>
      <c r="M2" t="s">
        <v>127</v>
      </c>
      <c r="N2" t="s">
        <v>84</v>
      </c>
      <c r="O2" t="s">
        <v>118</v>
      </c>
    </row>
    <row r="3" spans="1:15" x14ac:dyDescent="0.3">
      <c r="A3" t="s">
        <v>127</v>
      </c>
      <c r="C3" t="s">
        <v>128</v>
      </c>
      <c r="D3" s="2" t="s">
        <v>129</v>
      </c>
      <c r="E3" s="1" t="s">
        <v>130</v>
      </c>
      <c r="F3" s="2" t="s">
        <v>84</v>
      </c>
      <c r="G3" s="4">
        <v>0.3</v>
      </c>
      <c r="H3" t="s">
        <v>131</v>
      </c>
      <c r="I3" t="s">
        <v>132</v>
      </c>
      <c r="L3" s="30" t="s">
        <v>37</v>
      </c>
      <c r="M3" t="s">
        <v>133</v>
      </c>
      <c r="N3" t="s">
        <v>122</v>
      </c>
    </row>
    <row r="4" spans="1:15" x14ac:dyDescent="0.3">
      <c r="A4" t="s">
        <v>133</v>
      </c>
      <c r="C4" t="s">
        <v>134</v>
      </c>
      <c r="E4" s="1" t="s">
        <v>135</v>
      </c>
      <c r="H4" t="s">
        <v>136</v>
      </c>
      <c r="I4" t="s">
        <v>137</v>
      </c>
      <c r="L4" t="s">
        <v>138</v>
      </c>
    </row>
    <row r="5" spans="1:15" x14ac:dyDescent="0.3">
      <c r="A5" t="s">
        <v>139</v>
      </c>
      <c r="E5" s="1" t="s">
        <v>140</v>
      </c>
      <c r="H5" t="s">
        <v>141</v>
      </c>
      <c r="I5" t="s">
        <v>142</v>
      </c>
      <c r="L5" s="30" t="s">
        <v>143</v>
      </c>
    </row>
    <row r="6" spans="1:15" x14ac:dyDescent="0.3">
      <c r="E6" s="1" t="s">
        <v>144</v>
      </c>
      <c r="I6" t="s">
        <v>145</v>
      </c>
      <c r="L6" s="30" t="s">
        <v>146</v>
      </c>
    </row>
    <row r="7" spans="1:15" x14ac:dyDescent="0.3">
      <c r="E7" s="1" t="s">
        <v>147</v>
      </c>
      <c r="I7" t="s">
        <v>148</v>
      </c>
      <c r="L7" s="30" t="s">
        <v>149</v>
      </c>
    </row>
    <row r="8" spans="1:15" x14ac:dyDescent="0.3">
      <c r="E8" s="1" t="s">
        <v>150</v>
      </c>
      <c r="L8" s="30" t="s">
        <v>91</v>
      </c>
    </row>
    <row r="9" spans="1:15" x14ac:dyDescent="0.3">
      <c r="L9" s="30" t="s">
        <v>151</v>
      </c>
    </row>
    <row r="10" spans="1:15" x14ac:dyDescent="0.3">
      <c r="L10" s="30" t="s">
        <v>152</v>
      </c>
    </row>
    <row r="11" spans="1:15" x14ac:dyDescent="0.3">
      <c r="L11" s="30" t="s">
        <v>153</v>
      </c>
    </row>
    <row r="12" spans="1:15" x14ac:dyDescent="0.3">
      <c r="L12" s="30" t="s">
        <v>154</v>
      </c>
    </row>
    <row r="13" spans="1:15" x14ac:dyDescent="0.3">
      <c r="L13" s="30" t="s">
        <v>155</v>
      </c>
    </row>
  </sheetData>
  <pageMargins left="0.7" right="0.7" top="0.75" bottom="0.75" header="0.3" footer="0.3"/>
  <headerFooter>
    <oddHeader>&amp;C&amp;"Calibri"&amp;10&amp;K000000 Internal&amp;1#_x000D_</oddHead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2C92A54D8AB3014FADD0201C99992F62" ma:contentTypeVersion="15" ma:contentTypeDescription="Crear nuevo documento." ma:contentTypeScope="" ma:versionID="921a0aa7d8c8617b2721df5c5c57a593">
  <xsd:schema xmlns:xsd="http://www.w3.org/2001/XMLSchema" xmlns:xs="http://www.w3.org/2001/XMLSchema" xmlns:p="http://schemas.microsoft.com/office/2006/metadata/properties" xmlns:ns2="4382931b-6036-484b-ad41-6810b26eb986" xmlns:ns3="e7d3d6e7-89cb-4750-b948-5e984f176bb6" targetNamespace="http://schemas.microsoft.com/office/2006/metadata/properties" ma:root="true" ma:fieldsID="818c9feefa8ae38270db774d4535f1af" ns2:_="" ns3:_="">
    <xsd:import namespace="4382931b-6036-484b-ad41-6810b26eb986"/>
    <xsd:import namespace="e7d3d6e7-89cb-4750-b948-5e984f176bb6"/>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LengthInSeconds" minOccurs="0"/>
                <xsd:element ref="ns3:SharedWithUsers" minOccurs="0"/>
                <xsd:element ref="ns3:SharedWithDetails" minOccurs="0"/>
                <xsd:element ref="ns2:MediaServiceObjectDetectorVersions" minOccurs="0"/>
                <xsd:element ref="ns2:MediaServiceGenerationTime" minOccurs="0"/>
                <xsd:element ref="ns2:MediaServiceEventHashCode" minOccurs="0"/>
                <xsd:element ref="ns2:lcf76f155ced4ddcb4097134ff3c332f" minOccurs="0"/>
                <xsd:element ref="ns3:TaxCatchAll" minOccurs="0"/>
                <xsd:element ref="ns2:MediaServiceOCR"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382931b-6036-484b-ad41-6810b26eb98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LengthInSeconds" ma:index="12" nillable="true" ma:displayName="MediaLengthInSeconds" ma:hidden="true" ma:internalName="MediaLengthInSeconds" ma:readOnly="true">
      <xsd:simpleType>
        <xsd:restriction base="dms:Unknown"/>
      </xsd:simpleType>
    </xsd:element>
    <xsd:element name="MediaServiceObjectDetectorVersions" ma:index="15" nillable="true" ma:displayName="MediaServiceObjectDetectorVersions" ma:hidden="true" ma:indexed="true" ma:internalName="MediaServiceObjectDetectorVersions" ma:readOnly="true">
      <xsd:simpleType>
        <xsd:restriction base="dms:Text"/>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lcf76f155ced4ddcb4097134ff3c332f" ma:index="19" nillable="true" ma:taxonomy="true" ma:internalName="lcf76f155ced4ddcb4097134ff3c332f" ma:taxonomyFieldName="MediaServiceImageTags" ma:displayName="Etiquetas de imagen" ma:readOnly="false" ma:fieldId="{5cf76f15-5ced-4ddc-b409-7134ff3c332f}" ma:taxonomyMulti="true" ma:sspId="7ba65c96-85f3-4050-bcb1-c5e898dfc7fb" ma:termSetId="09814cd3-568e-fe90-9814-8d621ff8fb84" ma:anchorId="fba54fb3-c3e1-fe81-a776-ca4b69148c4d" ma:open="true" ma:isKeyword="false">
      <xsd:complexType>
        <xsd:sequence>
          <xsd:element ref="pc:Terms" minOccurs="0" maxOccurs="1"/>
        </xsd:sequence>
      </xsd:complexType>
    </xsd:element>
    <xsd:element name="MediaServiceOCR" ma:index="21" nillable="true" ma:displayName="Extracted Text" ma:internalName="MediaServiceOCR" ma:readOnly="true">
      <xsd:simpleType>
        <xsd:restriction base="dms:Note">
          <xsd:maxLength value="255"/>
        </xsd:restriction>
      </xsd:simpleType>
    </xsd:element>
    <xsd:element name="MediaServiceSearchProperties" ma:index="22"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e7d3d6e7-89cb-4750-b948-5e984f176bb6" elementFormDefault="qualified">
    <xsd:import namespace="http://schemas.microsoft.com/office/2006/documentManagement/types"/>
    <xsd:import namespace="http://schemas.microsoft.com/office/infopath/2007/PartnerControls"/>
    <xsd:element name="SharedWithUsers" ma:index="13"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4" nillable="true" ma:displayName="Detalles de uso compartido" ma:internalName="SharedWithDetails" ma:readOnly="true">
      <xsd:simpleType>
        <xsd:restriction base="dms:Note">
          <xsd:maxLength value="255"/>
        </xsd:restriction>
      </xsd:simpleType>
    </xsd:element>
    <xsd:element name="TaxCatchAll" ma:index="20" nillable="true" ma:displayName="Taxonomy Catch All Column" ma:hidden="true" ma:list="{9dfa8756-8f0c-4e49-8bb0-7f65aba9cf84}" ma:internalName="TaxCatchAll" ma:showField="CatchAllData" ma:web="e7d3d6e7-89cb-4750-b948-5e984f176bb6">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TaxCatchAll xmlns="e7d3d6e7-89cb-4750-b948-5e984f176bb6" xsi:nil="true"/>
    <lcf76f155ced4ddcb4097134ff3c332f xmlns="4382931b-6036-484b-ad41-6810b26eb986">
      <Terms xmlns="http://schemas.microsoft.com/office/infopath/2007/PartnerControls"/>
    </lcf76f155ced4ddcb4097134ff3c332f>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7D6B37E2-900E-4C39-A158-82D2D732B51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382931b-6036-484b-ad41-6810b26eb986"/>
    <ds:schemaRef ds:uri="e7d3d6e7-89cb-4750-b948-5e984f176bb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26E20B7E-10EE-4801-BB57-1803224B08F4}">
  <ds:schemaRefs>
    <ds:schemaRef ds:uri="http://schemas.microsoft.com/office/2006/metadata/properties"/>
    <ds:schemaRef ds:uri="http://schemas.microsoft.com/office/infopath/2007/PartnerControls"/>
    <ds:schemaRef ds:uri="e7d3d6e7-89cb-4750-b948-5e984f176bb6"/>
    <ds:schemaRef ds:uri="4382931b-6036-484b-ad41-6810b26eb986"/>
  </ds:schemaRefs>
</ds:datastoreItem>
</file>

<file path=customXml/itemProps3.xml><?xml version="1.0" encoding="utf-8"?>
<ds:datastoreItem xmlns:ds="http://schemas.openxmlformats.org/officeDocument/2006/customXml" ds:itemID="{BF19B866-0F38-4332-A42A-1C35F2E5BFBC}">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6</vt:i4>
      </vt:variant>
    </vt:vector>
  </HeadingPairs>
  <TitlesOfParts>
    <vt:vector size="6" baseType="lpstr">
      <vt:lpstr>AUTOS  NOTA 322</vt:lpstr>
      <vt:lpstr>AUTOS NOTA 321</vt:lpstr>
      <vt:lpstr>AUTOS NOTA 324</vt:lpstr>
      <vt:lpstr>TASACION </vt:lpstr>
      <vt:lpstr>AUTOS NOTA 325</vt:lpstr>
      <vt:lpstr>Hoja2</vt:lpstr>
    </vt:vector>
  </TitlesOfParts>
  <Manager/>
  <Company>Allianz Technology</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Gina Paola Garcia Quintero</dc:creator>
  <cp:keywords/>
  <dc:description/>
  <cp:lastModifiedBy>Paola Andrea Narváez Loaiza</cp:lastModifiedBy>
  <cp:revision/>
  <dcterms:created xsi:type="dcterms:W3CDTF">2020-12-07T14:41:17Z</dcterms:created>
  <dcterms:modified xsi:type="dcterms:W3CDTF">2024-09-25T23:54:05Z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tadata">
    <vt:lpwstr>b7988hualzfd</vt:lpwstr>
  </property>
  <property fmtid="{D5CDD505-2E9C-101B-9397-08002B2CF9AE}" pid="3" name="OfficeDocumentSecurity_07122020111016">
    <vt:lpwstr>07122020111016;CE02653;0</vt:lpwstr>
  </property>
  <property fmtid="{D5CDD505-2E9C-101B-9397-08002B2CF9AE}" pid="4" name="OfficeDocumentSecurity_15122020100451">
    <vt:lpwstr>15122020100451;CE02653;0</vt:lpwstr>
  </property>
  <property fmtid="{D5CDD505-2E9C-101B-9397-08002B2CF9AE}" pid="5" name="OfficeDocumentSecurity_15122020103405">
    <vt:lpwstr>15122020103405;CE02653;0</vt:lpwstr>
  </property>
  <property fmtid="{D5CDD505-2E9C-101B-9397-08002B2CF9AE}" pid="6" name="OfficeDocumentSecurity_15122020142029">
    <vt:lpwstr>15122020142029;CE02653;0</vt:lpwstr>
  </property>
  <property fmtid="{D5CDD505-2E9C-101B-9397-08002B2CF9AE}" pid="7" name="OfficeDocumentSecurity_06082021134355">
    <vt:lpwstr>06082021134355;CE02653;0</vt:lpwstr>
  </property>
  <property fmtid="{D5CDD505-2E9C-101B-9397-08002B2CF9AE}" pid="8" name="OfficeDocumentSecurity_06082021135606">
    <vt:lpwstr>06082021135606;CE02653;0</vt:lpwstr>
  </property>
  <property fmtid="{D5CDD505-2E9C-101B-9397-08002B2CF9AE}" pid="9" name="OfficeDocumentSecurity_06082021135659">
    <vt:lpwstr>06082021135659;CE02653;0</vt:lpwstr>
  </property>
  <property fmtid="{D5CDD505-2E9C-101B-9397-08002B2CF9AE}" pid="10" name="OfficeDocumentSecurity_06082021141510">
    <vt:lpwstr>06082021141510;CE02653;0</vt:lpwstr>
  </property>
  <property fmtid="{D5CDD505-2E9C-101B-9397-08002B2CF9AE}" pid="11" name="OfficeDocumentSecurity_09082021104559">
    <vt:lpwstr>09082021104559;CE02653;0</vt:lpwstr>
  </property>
  <property fmtid="{D5CDD505-2E9C-101B-9397-08002B2CF9AE}" pid="12" name="OfficeDocumentSecurity_09082021105139">
    <vt:lpwstr>09082021105139;CE02653;0</vt:lpwstr>
  </property>
  <property fmtid="{D5CDD505-2E9C-101B-9397-08002B2CF9AE}" pid="13" name="OfficeDocumentSecurity_10082021102046">
    <vt:lpwstr>10082021102046;CE02653;0</vt:lpwstr>
  </property>
  <property fmtid="{D5CDD505-2E9C-101B-9397-08002B2CF9AE}" pid="14" name="OfficeDocumentSecurity_10082021102219">
    <vt:lpwstr>10082021102219;CE02653;0</vt:lpwstr>
  </property>
  <property fmtid="{D5CDD505-2E9C-101B-9397-08002B2CF9AE}" pid="15" name="OfficeDocumentSecurity_10082021103150">
    <vt:lpwstr>10082021103150;CE02653;0</vt:lpwstr>
  </property>
  <property fmtid="{D5CDD505-2E9C-101B-9397-08002B2CF9AE}" pid="16" name="OfficeDocumentSecurity_10082021103225">
    <vt:lpwstr>10082021103225;CE02653;0</vt:lpwstr>
  </property>
  <property fmtid="{D5CDD505-2E9C-101B-9397-08002B2CF9AE}" pid="17" name="OfficeDocumentSecurity_31082021105701">
    <vt:lpwstr>31082021105701;CE02653;0</vt:lpwstr>
  </property>
  <property fmtid="{D5CDD505-2E9C-101B-9397-08002B2CF9AE}" pid="18" name="OfficeDocumentSecurity_31082021111941">
    <vt:lpwstr>31082021111941;CE02653;0</vt:lpwstr>
  </property>
  <property fmtid="{D5CDD505-2E9C-101B-9397-08002B2CF9AE}" pid="19" name="OfficeDocumentSecurity_02092021143847">
    <vt:lpwstr>02092021143847;CE02653;0</vt:lpwstr>
  </property>
  <property fmtid="{D5CDD505-2E9C-101B-9397-08002B2CF9AE}" pid="20" name="OfficeDocumentSecurity_02092021143943">
    <vt:lpwstr>02092021143943;CE02653;0</vt:lpwstr>
  </property>
  <property fmtid="{D5CDD505-2E9C-101B-9397-08002B2CF9AE}" pid="21" name="OfficeDocumentSecurity_02092021144022">
    <vt:lpwstr>02092021144022;CE02653;0</vt:lpwstr>
  </property>
  <property fmtid="{D5CDD505-2E9C-101B-9397-08002B2CF9AE}" pid="22" name="MSIP_Label_863bc15e-e7bf-41c1-bdb3-03882d8a2e2c_Enabled">
    <vt:lpwstr>true</vt:lpwstr>
  </property>
  <property fmtid="{D5CDD505-2E9C-101B-9397-08002B2CF9AE}" pid="23" name="MSIP_Label_863bc15e-e7bf-41c1-bdb3-03882d8a2e2c_SetDate">
    <vt:lpwstr>2023-02-15T12:41:27Z</vt:lpwstr>
  </property>
  <property fmtid="{D5CDD505-2E9C-101B-9397-08002B2CF9AE}" pid="24" name="MSIP_Label_863bc15e-e7bf-41c1-bdb3-03882d8a2e2c_Method">
    <vt:lpwstr>Privileged</vt:lpwstr>
  </property>
  <property fmtid="{D5CDD505-2E9C-101B-9397-08002B2CF9AE}" pid="25" name="MSIP_Label_863bc15e-e7bf-41c1-bdb3-03882d8a2e2c_Name">
    <vt:lpwstr>863bc15e-e7bf-41c1-bdb3-03882d8a2e2c</vt:lpwstr>
  </property>
  <property fmtid="{D5CDD505-2E9C-101B-9397-08002B2CF9AE}" pid="26" name="MSIP_Label_863bc15e-e7bf-41c1-bdb3-03882d8a2e2c_SiteId">
    <vt:lpwstr>6e06e42d-6925-47c6-b9e7-9581c7ca302a</vt:lpwstr>
  </property>
  <property fmtid="{D5CDD505-2E9C-101B-9397-08002B2CF9AE}" pid="27" name="MSIP_Label_863bc15e-e7bf-41c1-bdb3-03882d8a2e2c_ActionId">
    <vt:lpwstr>ecc5e9df-e1db-4698-8463-abf3c56b12d7</vt:lpwstr>
  </property>
  <property fmtid="{D5CDD505-2E9C-101B-9397-08002B2CF9AE}" pid="28" name="MSIP_Label_863bc15e-e7bf-41c1-bdb3-03882d8a2e2c_ContentBits">
    <vt:lpwstr>1</vt:lpwstr>
  </property>
  <property fmtid="{D5CDD505-2E9C-101B-9397-08002B2CF9AE}" pid="29" name="ContentTypeId">
    <vt:lpwstr>0x0101002C92A54D8AB3014FADD0201C99992F62</vt:lpwstr>
  </property>
  <property fmtid="{D5CDD505-2E9C-101B-9397-08002B2CF9AE}" pid="30" name="MediaServiceImageTags">
    <vt:lpwstr/>
  </property>
</Properties>
</file>