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docs.live.net/f679209126dc8882/Procesos/Arbitrales (ARB)/ARB-SE-01 - Roy Alpha S.A/3 Proceso arbitral/30 Pruebas por aportar/Archivos ordenados/1 Comunicaciones con Gallagher/"/>
    </mc:Choice>
  </mc:AlternateContent>
  <xr:revisionPtr revIDLastSave="0" documentId="11_929B14330077CACBEB51AD9DB4EB39AAD5313DC6" xr6:coauthVersionLast="47" xr6:coauthVersionMax="47" xr10:uidLastSave="{00000000-0000-0000-0000-000000000000}"/>
  <bookViews>
    <workbookView xWindow="-110" yWindow="-110" windowWidth="19420" windowHeight="10300" tabRatio="599" firstSheet="1" activeTab="6" xr2:uid="{00000000-000D-0000-FFFF-FFFF00000000}"/>
  </bookViews>
  <sheets>
    <sheet name="Detallado" sheetId="6" state="hidden" r:id="rId1"/>
    <sheet name="Predios" sheetId="10" r:id="rId2"/>
    <sheet name="Daño Material" sheetId="11" r:id="rId3"/>
    <sheet name="RCE" sheetId="2" r:id="rId4"/>
    <sheet name="MANEJO" sheetId="3" r:id="rId5"/>
    <sheet name="TR Valores" sheetId="12" r:id="rId6"/>
    <sheet name="TRMCIA" sheetId="4" r:id="rId7"/>
    <sheet name="IRF" sheetId="13" r:id="rId8"/>
  </sheets>
  <definedNames>
    <definedName name="_Key1" localSheetId="7" hidden="1">#REF!</definedName>
    <definedName name="_Key1" localSheetId="5" hidden="1">#REF!</definedName>
    <definedName name="_Key1" hidden="1">#REF!</definedName>
    <definedName name="_Order1" hidden="1">255</definedName>
    <definedName name="_Order2" hidden="1">0</definedName>
    <definedName name="_Sort" localSheetId="7" hidden="1">#REF!</definedName>
    <definedName name="_Sort" localSheetId="5" hidden="1">#REF!</definedName>
    <definedName name="_Sort" hidden="1">#REF!</definedName>
    <definedName name="_xlnm.Print_Area" localSheetId="2">'Daño Material'!$A$1:$G$302</definedName>
    <definedName name="_xlnm.Print_Area" localSheetId="7">IRF!$A$1:$F$129</definedName>
    <definedName name="_xlnm.Print_Area" localSheetId="4">MANEJO!$A$1:$G$102</definedName>
    <definedName name="_xlnm.Print_Area" localSheetId="1">Predios!#REF!</definedName>
    <definedName name="_xlnm.Print_Area" localSheetId="3">RCE!$A$1:$G$157</definedName>
    <definedName name="_xlnm.Print_Area" localSheetId="5">'TR Valores'!$A$1:$G$81</definedName>
    <definedName name="_xlnm.Print_Area" localSheetId="6">TRMCIA!$A$1:$G$196</definedName>
    <definedName name="Cart" localSheetId="7" hidden="1">#REF!</definedName>
    <definedName name="Cart" localSheetId="5" hidden="1">#REF!</definedName>
    <definedName name="Cart" hidden="1">#REF!</definedName>
    <definedName name="DEDUCIBLES" localSheetId="7">#REF!</definedName>
    <definedName name="DEDUCIBLES" localSheetId="5">#REF!</definedName>
    <definedName name="DEDUCIBLES">#REF!</definedName>
    <definedName name="_xlnm.Print_Titles" localSheetId="2">'Daño Material'!$1:$4</definedName>
    <definedName name="_xlnm.Print_Titles" localSheetId="7">IRF!$4:$4</definedName>
    <definedName name="_xlnm.Print_Titles" localSheetId="1">Predios!#REF!</definedName>
    <definedName name="_xlnm.Print_Titles" localSheetId="3">RCE!$1:$4</definedName>
    <definedName name="_xlnm.Print_Titles" localSheetId="5">'TR Valores'!$4:$4</definedName>
    <definedName name="_xlnm.Print_Titles" localSheetId="6">TRMCIA!$4:$4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1" l="1"/>
  <c r="G30" i="2" l="1"/>
  <c r="G44" i="11"/>
  <c r="I30" i="2" l="1"/>
  <c r="G50" i="4"/>
  <c r="F50" i="4" l="1"/>
  <c r="D30" i="11" l="1"/>
  <c r="D38" i="11" l="1"/>
  <c r="D44" i="11" s="1"/>
  <c r="E44" i="11"/>
  <c r="D44" i="4" l="1"/>
  <c r="D50" i="4" s="1"/>
  <c r="C44" i="4"/>
  <c r="E50" i="4" l="1"/>
  <c r="C10" i="13" l="1"/>
  <c r="C9" i="13"/>
  <c r="C8" i="13"/>
  <c r="C7" i="13"/>
  <c r="C41" i="12" l="1"/>
  <c r="C11" i="2" l="1"/>
  <c r="C6" i="2"/>
  <c r="C8" i="2"/>
  <c r="C36" i="11"/>
  <c r="J36" i="10"/>
  <c r="C35" i="11" s="1"/>
  <c r="I36" i="10"/>
  <c r="C34" i="11" s="1"/>
  <c r="H36" i="10"/>
  <c r="C33" i="11" s="1"/>
  <c r="G36" i="10"/>
  <c r="C32" i="11" s="1"/>
  <c r="F36" i="10"/>
  <c r="C31" i="11" s="1"/>
  <c r="E36" i="10"/>
  <c r="C30" i="11" s="1"/>
  <c r="D36" i="10"/>
  <c r="C29" i="11" s="1"/>
  <c r="C36" i="10"/>
  <c r="C28" i="11" s="1"/>
  <c r="K35" i="10"/>
  <c r="L35" i="10" s="1"/>
  <c r="K34" i="10"/>
  <c r="L34" i="10" s="1"/>
  <c r="K33" i="10"/>
  <c r="L33" i="10" s="1"/>
  <c r="K32" i="10"/>
  <c r="L32" i="10" s="1"/>
  <c r="K31" i="10"/>
  <c r="L31" i="10" s="1"/>
  <c r="K30" i="10"/>
  <c r="L30" i="10" s="1"/>
  <c r="K29" i="10"/>
  <c r="L29" i="10" s="1"/>
  <c r="K28" i="10"/>
  <c r="L28" i="10" s="1"/>
  <c r="K27" i="10"/>
  <c r="L27" i="10" s="1"/>
  <c r="K26" i="10"/>
  <c r="L26" i="10" s="1"/>
  <c r="K25" i="10"/>
  <c r="L25" i="10" s="1"/>
  <c r="K24" i="10"/>
  <c r="L24" i="10" s="1"/>
  <c r="K23" i="10"/>
  <c r="L23" i="10" s="1"/>
  <c r="K22" i="10"/>
  <c r="L22" i="10" s="1"/>
  <c r="K21" i="10"/>
  <c r="L21" i="10" s="1"/>
  <c r="K20" i="10"/>
  <c r="L20" i="10" s="1"/>
  <c r="K19" i="10"/>
  <c r="L19" i="10" s="1"/>
  <c r="K18" i="10"/>
  <c r="L18" i="10" s="1"/>
  <c r="K17" i="10"/>
  <c r="L17" i="10" s="1"/>
  <c r="C37" i="11" l="1"/>
  <c r="C38" i="11" s="1"/>
  <c r="C42" i="11" s="1"/>
  <c r="K36" i="10"/>
  <c r="L36" i="10"/>
  <c r="C23" i="4" l="1"/>
  <c r="C13" i="4"/>
  <c r="C11" i="4"/>
  <c r="C6" i="4"/>
  <c r="C5" i="4"/>
  <c r="CE13" i="6" l="1"/>
  <c r="BO13" i="6"/>
  <c r="AY13" i="6"/>
  <c r="AI13" i="6"/>
  <c r="S13" i="6"/>
  <c r="C13" i="6"/>
  <c r="DE11" i="6"/>
  <c r="DE13" i="6" s="1"/>
  <c r="DD11" i="6"/>
  <c r="DD13" i="6" s="1"/>
  <c r="DC11" i="6"/>
  <c r="DC13" i="6" s="1"/>
  <c r="DB11" i="6"/>
  <c r="DB13" i="6" s="1"/>
  <c r="DA11" i="6"/>
  <c r="DA13" i="6" s="1"/>
  <c r="CZ11" i="6"/>
  <c r="CZ13" i="6" s="1"/>
  <c r="CY11" i="6"/>
  <c r="CY13" i="6" s="1"/>
  <c r="CX11" i="6"/>
  <c r="CX13" i="6" s="1"/>
  <c r="CW11" i="6"/>
  <c r="CW13" i="6" s="1"/>
  <c r="CV11" i="6"/>
  <c r="CV13" i="6" s="1"/>
  <c r="CU11" i="6"/>
  <c r="CU13" i="6" s="1"/>
  <c r="CT11" i="6"/>
  <c r="CT13" i="6" s="1"/>
  <c r="CS11" i="6"/>
  <c r="CS13" i="6" s="1"/>
  <c r="CR11" i="6"/>
  <c r="CR13" i="6" s="1"/>
  <c r="CQ11" i="6"/>
  <c r="CQ13" i="6" s="1"/>
  <c r="CP11" i="6"/>
  <c r="CP13" i="6" s="1"/>
  <c r="CO11" i="6"/>
  <c r="CO13" i="6" s="1"/>
  <c r="CN11" i="6"/>
  <c r="CN13" i="6" s="1"/>
  <c r="CM11" i="6"/>
  <c r="CM13" i="6" s="1"/>
  <c r="CL11" i="6"/>
  <c r="CL13" i="6" s="1"/>
  <c r="CK11" i="6"/>
  <c r="CK13" i="6" s="1"/>
  <c r="CJ11" i="6"/>
  <c r="CJ13" i="6" s="1"/>
  <c r="CI11" i="6"/>
  <c r="CI13" i="6" s="1"/>
  <c r="CH11" i="6"/>
  <c r="CH13" i="6" s="1"/>
  <c r="CG11" i="6"/>
  <c r="CG13" i="6" s="1"/>
  <c r="CF11" i="6"/>
  <c r="CF13" i="6" s="1"/>
  <c r="CE11" i="6"/>
  <c r="CD11" i="6"/>
  <c r="CD13" i="6" s="1"/>
  <c r="CC11" i="6"/>
  <c r="CC13" i="6" s="1"/>
  <c r="CB11" i="6"/>
  <c r="CB13" i="6" s="1"/>
  <c r="CA11" i="6"/>
  <c r="CA13" i="6" s="1"/>
  <c r="BZ11" i="6"/>
  <c r="BZ13" i="6" s="1"/>
  <c r="BY11" i="6"/>
  <c r="BY13" i="6" s="1"/>
  <c r="BX11" i="6"/>
  <c r="BX13" i="6" s="1"/>
  <c r="BW11" i="6"/>
  <c r="BW13" i="6" s="1"/>
  <c r="BV11" i="6"/>
  <c r="BV13" i="6" s="1"/>
  <c r="BU11" i="6"/>
  <c r="BU13" i="6" s="1"/>
  <c r="BT11" i="6"/>
  <c r="BT13" i="6" s="1"/>
  <c r="BS11" i="6"/>
  <c r="BS13" i="6" s="1"/>
  <c r="BR11" i="6"/>
  <c r="BR13" i="6" s="1"/>
  <c r="BQ11" i="6"/>
  <c r="BQ13" i="6" s="1"/>
  <c r="BP11" i="6"/>
  <c r="BP13" i="6" s="1"/>
  <c r="BO11" i="6"/>
  <c r="BN11" i="6"/>
  <c r="BN13" i="6" s="1"/>
  <c r="BM11" i="6"/>
  <c r="BM13" i="6" s="1"/>
  <c r="BL11" i="6"/>
  <c r="BL13" i="6" s="1"/>
  <c r="BK11" i="6"/>
  <c r="BK13" i="6" s="1"/>
  <c r="BJ11" i="6"/>
  <c r="BJ13" i="6" s="1"/>
  <c r="BI11" i="6"/>
  <c r="BI13" i="6" s="1"/>
  <c r="BH11" i="6"/>
  <c r="BH13" i="6" s="1"/>
  <c r="BG11" i="6"/>
  <c r="BG13" i="6" s="1"/>
  <c r="BF11" i="6"/>
  <c r="BF13" i="6" s="1"/>
  <c r="BE11" i="6"/>
  <c r="BE13" i="6" s="1"/>
  <c r="BD11" i="6"/>
  <c r="BD13" i="6" s="1"/>
  <c r="BC11" i="6"/>
  <c r="BC13" i="6" s="1"/>
  <c r="BB11" i="6"/>
  <c r="BB13" i="6" s="1"/>
  <c r="BA11" i="6"/>
  <c r="BA13" i="6" s="1"/>
  <c r="AZ11" i="6"/>
  <c r="AZ13" i="6" s="1"/>
  <c r="AY11" i="6"/>
  <c r="AX11" i="6"/>
  <c r="AX13" i="6" s="1"/>
  <c r="AW11" i="6"/>
  <c r="AW13" i="6" s="1"/>
  <c r="AV11" i="6"/>
  <c r="AV13" i="6" s="1"/>
  <c r="AU11" i="6"/>
  <c r="AU13" i="6" s="1"/>
  <c r="AT11" i="6"/>
  <c r="AT13" i="6" s="1"/>
  <c r="AS11" i="6"/>
  <c r="AS13" i="6" s="1"/>
  <c r="AR11" i="6"/>
  <c r="AR13" i="6" s="1"/>
  <c r="AQ11" i="6"/>
  <c r="AQ13" i="6" s="1"/>
  <c r="AP11" i="6"/>
  <c r="AP13" i="6" s="1"/>
  <c r="AO11" i="6"/>
  <c r="AO13" i="6" s="1"/>
  <c r="AN11" i="6"/>
  <c r="AN13" i="6" s="1"/>
  <c r="AM11" i="6"/>
  <c r="AM13" i="6" s="1"/>
  <c r="AL11" i="6"/>
  <c r="AL13" i="6" s="1"/>
  <c r="AK11" i="6"/>
  <c r="AK13" i="6" s="1"/>
  <c r="AJ11" i="6"/>
  <c r="AJ13" i="6" s="1"/>
  <c r="AI11" i="6"/>
  <c r="AH11" i="6"/>
  <c r="AH13" i="6" s="1"/>
  <c r="AG11" i="6"/>
  <c r="AG13" i="6" s="1"/>
  <c r="AF11" i="6"/>
  <c r="AF13" i="6" s="1"/>
  <c r="AE11" i="6"/>
  <c r="AE13" i="6" s="1"/>
  <c r="AD11" i="6"/>
  <c r="AD13" i="6" s="1"/>
  <c r="AC11" i="6"/>
  <c r="AC13" i="6" s="1"/>
  <c r="AB11" i="6"/>
  <c r="AB13" i="6" s="1"/>
  <c r="AA11" i="6"/>
  <c r="AA13" i="6" s="1"/>
  <c r="Z11" i="6"/>
  <c r="Z13" i="6" s="1"/>
  <c r="Y11" i="6"/>
  <c r="Y13" i="6" s="1"/>
  <c r="X11" i="6"/>
  <c r="X13" i="6" s="1"/>
  <c r="W11" i="6"/>
  <c r="W13" i="6" s="1"/>
  <c r="V11" i="6"/>
  <c r="V13" i="6" s="1"/>
  <c r="U11" i="6"/>
  <c r="U13" i="6" s="1"/>
  <c r="T11" i="6"/>
  <c r="T13" i="6" s="1"/>
  <c r="S11" i="6"/>
  <c r="R11" i="6"/>
  <c r="R13" i="6" s="1"/>
  <c r="Q11" i="6"/>
  <c r="Q13" i="6" s="1"/>
  <c r="P11" i="6"/>
  <c r="P13" i="6" s="1"/>
  <c r="O11" i="6"/>
  <c r="O13" i="6" s="1"/>
  <c r="N11" i="6"/>
  <c r="N13" i="6" s="1"/>
  <c r="M11" i="6"/>
  <c r="M13" i="6" s="1"/>
  <c r="L11" i="6"/>
  <c r="L13" i="6" s="1"/>
  <c r="K11" i="6"/>
  <c r="K13" i="6" s="1"/>
  <c r="J11" i="6"/>
  <c r="J13" i="6" s="1"/>
  <c r="I11" i="6"/>
  <c r="I13" i="6" s="1"/>
  <c r="H11" i="6"/>
  <c r="H13" i="6" s="1"/>
  <c r="G11" i="6"/>
  <c r="G13" i="6" s="1"/>
  <c r="F11" i="6"/>
  <c r="F13" i="6" s="1"/>
  <c r="E11" i="6"/>
  <c r="E13" i="6" s="1"/>
  <c r="D11" i="6"/>
  <c r="D13" i="6" s="1"/>
  <c r="C11" i="6"/>
  <c r="B11" i="6"/>
  <c r="B13" i="6" s="1"/>
  <c r="DF7" i="6" l="1"/>
  <c r="DF15" i="6"/>
  <c r="DF16" i="6"/>
  <c r="DF8" i="6"/>
  <c r="DF9" i="6"/>
  <c r="DG9" i="6" s="1"/>
  <c r="DF10" i="6"/>
  <c r="DF12" i="6"/>
  <c r="DF6" i="6"/>
  <c r="DF5" i="6"/>
  <c r="DG15" i="6" l="1"/>
  <c r="DF11" i="6"/>
  <c r="DF1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Marianyeli Benavidez Ledesma</author>
  </authors>
  <commentList>
    <comment ref="DA2" authorId="0" shapeId="0" xr:uid="{00000000-0006-0000-0000-000001000000}">
      <text>
        <r>
          <rPr>
            <b/>
            <sz val="9"/>
            <color indexed="81"/>
            <rFont val="Tahoma"/>
            <family val="2"/>
          </rPr>
          <t>Marianyeli Benavidez Ledesma:</t>
        </r>
        <r>
          <rPr>
            <sz val="9"/>
            <color indexed="81"/>
            <rFont val="Tahoma"/>
            <family val="2"/>
          </rPr>
          <t xml:space="preserve">
LA 14 POPAYAN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Olga Chicangana</author>
  </authors>
  <commentList>
    <comment ref="E18" authorId="0" shapeId="0" xr:uid="{00000000-0006-0000-0100-000001000000}">
      <text>
        <r>
          <rPr>
            <b/>
            <sz val="9"/>
            <color rgb="FF000000"/>
            <rFont val="Tahoma"/>
            <family val="2"/>
          </rPr>
          <t>Olga Chicangana:</t>
        </r>
        <r>
          <rPr>
            <sz val="9"/>
            <color rgb="FF000000"/>
            <rFont val="Tahoma"/>
            <family val="2"/>
          </rPr>
          <t xml:space="preserve">
INYECTORA</t>
        </r>
      </text>
    </comment>
  </commentList>
</comments>
</file>

<file path=xl/sharedStrings.xml><?xml version="1.0" encoding="utf-8"?>
<sst xmlns="http://schemas.openxmlformats.org/spreadsheetml/2006/main" count="4126" uniqueCount="1496">
  <si>
    <t>TOMADOR</t>
  </si>
  <si>
    <t>-</t>
  </si>
  <si>
    <t>ASEGURADO</t>
  </si>
  <si>
    <t>BENEFICIARIO</t>
  </si>
  <si>
    <t>INTERES ASEGURABLE</t>
  </si>
  <si>
    <t>MODALIDAD DE SEGURO</t>
  </si>
  <si>
    <t>BASE DE VALORACION</t>
  </si>
  <si>
    <t>COBERTURA BASICA</t>
  </si>
  <si>
    <t>COBERTURAS ADICIONALES</t>
  </si>
  <si>
    <t>SUMAS ASEGURADAS</t>
  </si>
  <si>
    <t>TOTAL SUMA ASEGURADA</t>
  </si>
  <si>
    <t>PRIMA ANUAL ANTES DE  IVA Y GASTOS</t>
  </si>
  <si>
    <t>DEDUCIBLES</t>
  </si>
  <si>
    <t>CLAUSULAS ADICIONALES</t>
  </si>
  <si>
    <t>Anticipo de indemnización</t>
  </si>
  <si>
    <t>FORMA DE PAGO</t>
  </si>
  <si>
    <t>Rotura de Maquinaria</t>
  </si>
  <si>
    <t>Hurto calificado</t>
  </si>
  <si>
    <t>Incremento en costos de operación unicamente para equipo electrónico</t>
  </si>
  <si>
    <t>Huelga, motín, asonada, conmoción civil, actos mal intencionados de terceros y terrorismo</t>
  </si>
  <si>
    <t>Equipo eléctrico y electrónico</t>
  </si>
  <si>
    <t>Maquinaria</t>
  </si>
  <si>
    <t>Muebles y enseres</t>
  </si>
  <si>
    <t>Dineros</t>
  </si>
  <si>
    <t>Equipo Electronico</t>
  </si>
  <si>
    <t>Demas eventos</t>
  </si>
  <si>
    <t>UBICACIÓN COMERCIAL</t>
  </si>
  <si>
    <t>Bienes refrigerados</t>
  </si>
  <si>
    <t>GARANTIAS</t>
  </si>
  <si>
    <t>EXCLUSIONES</t>
  </si>
  <si>
    <t>Rotura accidental de vidrios</t>
  </si>
  <si>
    <t>Restablecimiento automático de valor asegurado por pago de siniestro</t>
  </si>
  <si>
    <t>ACTIVIDAD</t>
  </si>
  <si>
    <t>ITEM ASEGURADOS</t>
  </si>
  <si>
    <t>VIGENCIA ANUAL</t>
  </si>
  <si>
    <t>CLAUSULADO QUE APLICA</t>
  </si>
  <si>
    <t>AMBITO TERRITORIAL</t>
  </si>
  <si>
    <t>PRIMA ANUAL ANTES DE IVA Y DE GASTOS</t>
  </si>
  <si>
    <t>VALIDEZ DE LA PROPUESTA</t>
  </si>
  <si>
    <t>INFORMACION GENERAL</t>
  </si>
  <si>
    <t>Ocurrencia</t>
  </si>
  <si>
    <t>LIMITE ASEGURADO</t>
  </si>
  <si>
    <t>Alterantiva 1</t>
  </si>
  <si>
    <t>Básico de Predios, Labores y Operaciones que incluye entre otros:</t>
  </si>
  <si>
    <t>Responsabilidad por el montaje, desmontaje, desplome, propiedad o uso de avisos, vallas estacionarias y móviles y letreros dentro y fuera de los predios del asegurado</t>
  </si>
  <si>
    <t xml:space="preserve"> Responsabilidad civil derivada de la propiedad o uso de máquinas, equipos de trabajo y transporte, y las operaciones de cargue y descargue dentro y fuera de los predios del asegurado</t>
  </si>
  <si>
    <t>Responsabilidad Civil derivada del uso de ascensores y escaleras automáticas</t>
  </si>
  <si>
    <t>Instalaciones sociales y deportivas.</t>
  </si>
  <si>
    <t>Responsabilidad por la organización, desarrollo o participación en actividades culturales, sociales, publicitarias y deportivas, dentro de los predios del asegurado</t>
  </si>
  <si>
    <t xml:space="preserve"> Responsabilidad por la vigilancia de los predios del asegurado, bien sea efectuada por personal de vigilancia propio del asegurado o contratado con firma especializada (en este último caso la cobertura operara en exceso de las pólizas de ley), incluyendo el uso de perros de vigilancia. Igualmente, se cubren los errores de puntería de dicho personal de vigilancia</t>
  </si>
  <si>
    <t>RCE por manejo y transporte de bienes y mercancías, incluyendo mercancías peligrosas siempre y cuando el asegurado cumpla con lo dispuesto en el Decreto No. 283 de enero de 1990, este seguro se extiende a cubrir la responsabilidad civil extracontractual por daños a bienes y lesiones o muerte a terceras personas en que incurra el asegurado a consecuencia del manejo de combustibles hasta por el 100% del valor asegurado en el PLO anual agregado, siempre y cuando el asegurado cumpla con todas las medidas de seguridad establecidas por la ley y lo establecido en los Decretos 1521/98, 1609/02 y 4299/05. Excluye daños a la carga y al vehículo transportador</t>
  </si>
  <si>
    <t xml:space="preserve">Responsabilidad Civil por viajes de funcionarios y representantes del asegurado en comisión de trabajo, en el territorio nacional o fuera de éste, incluyendo miembros de la junta directiva en funciones de la empresa. </t>
  </si>
  <si>
    <t>Participación del asegurado en ferias y exposiciones nacionales e internacionales, dentro o fuera de los predios del asegurado.</t>
  </si>
  <si>
    <t>Posesión, uso de depósitos, tanques, tuberías.</t>
  </si>
  <si>
    <t>Uso de restaurantes y cafeterías localizadas en los predios del asegurado</t>
  </si>
  <si>
    <t>Contaminación, polución,  accidental, súbita e imprevista.</t>
  </si>
  <si>
    <t>Responsabilidad Civil Bienes bajo cuidado, tenencia y control, entendida como los daños que estos bienes causen a terceros.</t>
  </si>
  <si>
    <t xml:space="preserve">Responsabilidad Civil Cruzada </t>
  </si>
  <si>
    <t>Propietarios, arrendatarios y poseedores</t>
  </si>
  <si>
    <t>Responsabilidad Civil Patronal</t>
  </si>
  <si>
    <t>Vehículos propios y no propios</t>
  </si>
  <si>
    <t>Gastos médicos</t>
  </si>
  <si>
    <t>Ampliación del plazo para aviso de siniestro</t>
  </si>
  <si>
    <t>Revocación de la póliza</t>
  </si>
  <si>
    <t>Ajustadores nombrados de común acuerdo entre las partes</t>
  </si>
  <si>
    <t xml:space="preserve">Anticipo de indemnización </t>
  </si>
  <si>
    <t>El término asegurado comprende, cualquier persona por la que el asegurado nombrado sea civilmente responsable</t>
  </si>
  <si>
    <t>Cajillas de seguridad</t>
  </si>
  <si>
    <t>TOMADOR:</t>
  </si>
  <si>
    <t>ASEGURADO:</t>
  </si>
  <si>
    <t>DIRECCIÓN COMERCIAL:</t>
  </si>
  <si>
    <t>ACTIVIDAD:</t>
  </si>
  <si>
    <t>INTERES ASEGURADO</t>
  </si>
  <si>
    <t>Apropiación indebida de dinero u otros bienes de propiedad del Asegurado, causado por empleados con contrato laboral e inclusive las pérdidas ocasionadas por empleados que laboran bajo contrato de prestación de servicios</t>
  </si>
  <si>
    <t>VIGENCIA:</t>
  </si>
  <si>
    <t>MODALIDAD</t>
  </si>
  <si>
    <t>OCURRENCIA</t>
  </si>
  <si>
    <t>VERSION DEL CLAUSULADO</t>
  </si>
  <si>
    <t>VALOR ASEGURADO</t>
  </si>
  <si>
    <t>ALTERNATIVA 1</t>
  </si>
  <si>
    <t>TASA (por ciento)</t>
  </si>
  <si>
    <t>PRIMA NETA</t>
  </si>
  <si>
    <t>Empleados no identificados</t>
  </si>
  <si>
    <t>Bienes de terceros (no empleados)</t>
  </si>
  <si>
    <t>Hurto y hurto calificado</t>
  </si>
  <si>
    <t>Si</t>
  </si>
  <si>
    <t>Abuso de confianza</t>
  </si>
  <si>
    <t>Falsedad</t>
  </si>
  <si>
    <t>Estafa</t>
  </si>
  <si>
    <t>Empleados de firmas especializadas, empleados temporales, EAT, CAT, Outsoursing, SENA.</t>
  </si>
  <si>
    <t>Depósitos Bancarios</t>
  </si>
  <si>
    <t>Amparo automático de nuevos cargos</t>
  </si>
  <si>
    <t xml:space="preserve">Extensión de cobertura al retiro del empleado </t>
  </si>
  <si>
    <t>30 días</t>
  </si>
  <si>
    <t>Restablecimiento automático del valor asegurado por pago de siniestro</t>
  </si>
  <si>
    <t>Arbitramento</t>
  </si>
  <si>
    <t>Si sede Cali</t>
  </si>
  <si>
    <t>Amplación del plazo para aviso de siniestro</t>
  </si>
  <si>
    <t>Hasta el 50%</t>
  </si>
  <si>
    <t>Designación de ajustador</t>
  </si>
  <si>
    <t>Si, de común acuerdo con el Asegurado</t>
  </si>
  <si>
    <t>Conocimiento del riesgo</t>
  </si>
  <si>
    <t>PRINCIPALES EXCLUSIONES</t>
  </si>
  <si>
    <t>GARANTIA DE PAGO DE LA PRIMA</t>
  </si>
  <si>
    <t>VALIDEZ DE LA OFERTA</t>
  </si>
  <si>
    <t>RESPALDO ASEGURADORA</t>
  </si>
  <si>
    <t>COMISION DE INTERMEDIACION</t>
  </si>
  <si>
    <t>PARTICIPACION DE INTERMEDIARIOS</t>
  </si>
  <si>
    <t>ARTHUR J. GALLAGHER / 100%</t>
  </si>
  <si>
    <t xml:space="preserve">INTERES ASEGURADO </t>
  </si>
  <si>
    <t>TRAYECTOS ASEGURADOS</t>
  </si>
  <si>
    <t>Importaciones / Exportaciones</t>
  </si>
  <si>
    <t>Despachos Urbanos</t>
  </si>
  <si>
    <t>LIMITE MAXIMO POR DESPACHO</t>
  </si>
  <si>
    <t>Despachos Nacionales y Urbanos</t>
  </si>
  <si>
    <t>PRESUPUESTO ANUAL DE MOVILIZACION</t>
  </si>
  <si>
    <t>TASA por ciento (%)</t>
  </si>
  <si>
    <t>Única</t>
  </si>
  <si>
    <t>PRIMA ANUAL SIN IMPUESTOS</t>
  </si>
  <si>
    <t>g) Cláusula del Instituto para Clasificación de Buques CL354 (1/1/01) endosada. De igual manera los buques deberán contar con cobertura de carga con un P&amp;I que sea miembro del International Group of P&amp;I Clubs. No obstante, si el Asegurado lo requiere, previa solicitud informando las embarcaciones y con la aprobación escrita de parte de nuestro departamento de Administración de Riesgos, podríamos ampliar el límite de edad.</t>
  </si>
  <si>
    <t>h) Cobertura según Cláusula ‘C’ del Instituto para menaje doméstico. En ningún caso los objetos de arte, porcelanas, platería y demás objetos similares podrán tener un valor igual o superior al 30% del valor total del menaje.</t>
  </si>
  <si>
    <t>l) Cláusula para Terminación de Tránsito o Transporte (Terrorismo).</t>
  </si>
  <si>
    <t>Incluido</t>
  </si>
  <si>
    <t>Designación de ajustadores</t>
  </si>
  <si>
    <t xml:space="preserve">Revocación de la póliza </t>
  </si>
  <si>
    <t>Equipo Móvil y Portátil</t>
  </si>
  <si>
    <t>Edificios y/o Mejoras locativas</t>
  </si>
  <si>
    <t>805022296-8</t>
  </si>
  <si>
    <t>NCS MODA S.A.S.</t>
  </si>
  <si>
    <t>Beneficiarios</t>
  </si>
  <si>
    <t>CL 24 NORTE # 5 A NORTE 31</t>
  </si>
  <si>
    <t>Asegurado</t>
  </si>
  <si>
    <t>Tomador</t>
  </si>
  <si>
    <t>Total general</t>
  </si>
  <si>
    <r>
      <t xml:space="preserve">12. Cobertura general del edificio </t>
    </r>
    <r>
      <rPr>
        <b/>
        <sz val="10"/>
        <color rgb="FFFF0000"/>
        <rFont val="Calibri"/>
        <family val="2"/>
        <scheme val="minor"/>
      </rPr>
      <t>(Edificios)</t>
    </r>
  </si>
  <si>
    <r>
      <t xml:space="preserve">8. Mejoras Locativas </t>
    </r>
    <r>
      <rPr>
        <b/>
        <sz val="10"/>
        <color rgb="FFFF0000"/>
        <rFont val="Calibri"/>
        <family val="2"/>
        <scheme val="minor"/>
      </rPr>
      <t>(Mejoras Locativas)</t>
    </r>
  </si>
  <si>
    <r>
      <t xml:space="preserve">7. Equipo electronico / Equipo de Computo Fuera de Predios </t>
    </r>
    <r>
      <rPr>
        <b/>
        <sz val="10"/>
        <color rgb="FFFF0000"/>
        <rFont val="Calibri"/>
        <family val="2"/>
        <scheme val="minor"/>
      </rPr>
      <t>(Equi Elect movil y portátil)</t>
    </r>
  </si>
  <si>
    <r>
      <t xml:space="preserve">6. Dinero en Caja </t>
    </r>
    <r>
      <rPr>
        <b/>
        <sz val="10"/>
        <color rgb="FFFF0000"/>
        <rFont val="Calibri"/>
        <family val="2"/>
        <scheme val="minor"/>
      </rPr>
      <t>(Dinero en efectivo y Cheques)</t>
    </r>
  </si>
  <si>
    <r>
      <t xml:space="preserve">5. Inventarios </t>
    </r>
    <r>
      <rPr>
        <b/>
        <sz val="10"/>
        <color rgb="FFFF0000"/>
        <rFont val="Calibri"/>
        <family val="2"/>
        <scheme val="minor"/>
      </rPr>
      <t>(Existencias)</t>
    </r>
  </si>
  <si>
    <r>
      <t xml:space="preserve">4. Muebles y Enseres </t>
    </r>
    <r>
      <rPr>
        <b/>
        <sz val="10"/>
        <color rgb="FFFF0000"/>
        <rFont val="Calibri"/>
        <family val="2"/>
        <scheme val="minor"/>
      </rPr>
      <t>(Contenidos)</t>
    </r>
  </si>
  <si>
    <r>
      <t xml:space="preserve">3. Equipo Electrónico </t>
    </r>
    <r>
      <rPr>
        <b/>
        <sz val="10"/>
        <color rgb="FFFF0000"/>
        <rFont val="Calibri"/>
        <family val="2"/>
        <scheme val="minor"/>
      </rPr>
      <t>(Equipo electrónico Fijo)</t>
    </r>
  </si>
  <si>
    <r>
      <t xml:space="preserve">2. Equipo de Cómputo  </t>
    </r>
    <r>
      <rPr>
        <b/>
        <sz val="10"/>
        <color rgb="FFFF0000"/>
        <rFont val="Calibri"/>
        <family val="2"/>
        <scheme val="minor"/>
      </rPr>
      <t>(Equipo electrónico Fijo)</t>
    </r>
  </si>
  <si>
    <r>
      <t>1. Maquinaria y Equipoc</t>
    </r>
    <r>
      <rPr>
        <b/>
        <sz val="10"/>
        <color rgb="FFFF0000"/>
        <rFont val="Calibri"/>
        <family val="2"/>
        <scheme val="minor"/>
      </rPr>
      <t>(Maquinaria y equipo)</t>
    </r>
  </si>
  <si>
    <t>Cl 24N  5An 30</t>
  </si>
  <si>
    <t xml:space="preserve"> CL 16 NO. 55 129 LOCAL 107</t>
  </si>
  <si>
    <t>CRA 48 NO. 32B SUR 139 LOCAL 221</t>
  </si>
  <si>
    <t>CENTRO COMERCIAL LOS MOLINOS LOCAL 1305</t>
  </si>
  <si>
    <t>CRA 9 · 73 B N 22</t>
  </si>
  <si>
    <t>C.C Llanodrande Plaza, Cl. 31 #44-239</t>
  </si>
  <si>
    <t>CR 43 7 SUR 170</t>
  </si>
  <si>
    <t>CR 65 No.  45 85</t>
  </si>
  <si>
    <t>CR 98 16 50 CENTRO COMERCIALJARDINPLAZA</t>
  </si>
  <si>
    <t>CL 40 Norte No. 6 A 45</t>
  </si>
  <si>
    <t>CL 146 NO. 106  20</t>
  </si>
  <si>
    <t>AV CIUDAD DE CALI CON CALLE 13AK 8</t>
  </si>
  <si>
    <t>CR 30 No. 18 10</t>
  </si>
  <si>
    <t>CLL 80 NO. 69 Q 50</t>
  </si>
  <si>
    <t>CL 170  64  42</t>
  </si>
  <si>
    <t>CR 10 No. 30 B 20 SUR</t>
  </si>
  <si>
    <t>Cra 23 N° 65 49  local 202</t>
  </si>
  <si>
    <t>Cra 22 # 29 29  Local 53</t>
  </si>
  <si>
    <t>CL 10  #56  -5</t>
  </si>
  <si>
    <t>CL054 042 B 0021</t>
  </si>
  <si>
    <t>DIAGONAL 30 # 30-031 LOCAL 23A  C.C LA CASTELLANA</t>
  </si>
  <si>
    <t xml:space="preserve">CRA 9 N° 73 BN -22 LOCAL 175 C.C TERRA PLAZA </t>
  </si>
  <si>
    <t>CARPA MOVIL</t>
  </si>
  <si>
    <t>Calle 29 # 20 - 337</t>
  </si>
  <si>
    <t>CL 63 # 13 - 71</t>
  </si>
  <si>
    <t>Cra. 8 No. 17 - 59 CENTRO</t>
  </si>
  <si>
    <t>Cr 9 24An 21 C. C Campanario L 44</t>
  </si>
  <si>
    <t>Transversal 93 # 34 - 94</t>
  </si>
  <si>
    <t>Av Hurtado Diag 10 # 6N-15</t>
  </si>
  <si>
    <t xml:space="preserve">carrera 51B # 87-50 local 233 </t>
  </si>
  <si>
    <t>Diagonal 6A # 9-41 local 2 -48</t>
  </si>
  <si>
    <t>Cr 3 12 57</t>
  </si>
  <si>
    <t>Carrera 98 B No- 25-130 Almacenes la 14 Valle del Lili- Cali</t>
  </si>
  <si>
    <t>CALLE 2DA # 22 – 175 Almacenes la 14 - Alfaguara.</t>
  </si>
  <si>
    <t>CARRERA 40 # 37 - 51 Almacenes la 14 - Tulua</t>
  </si>
  <si>
    <t>CALLE  5 TA # 50 - 103 Almacenes la 14 Cosmocentro Cali</t>
  </si>
  <si>
    <t>CALLE 5 CARRERA 46A AV. SIMON BOLIVAR- ( Almacenes la 14) B/tura</t>
  </si>
  <si>
    <t>Calle 19 # 28 80 C.c Calima( Almacenes la 14 ) Bogota</t>
  </si>
  <si>
    <t>Carrera 21, Calle 17 ( Almacenes la 14) Pereira</t>
  </si>
  <si>
    <t>Cra 1ra Calle 70  (Almacenes la 14 Calima) Cali</t>
  </si>
  <si>
    <t>Calle 13 # 80-60 (Almacenes la 14 Pasoancho) CALI</t>
  </si>
  <si>
    <t>CALLE 8 # 48-145 LOCAL N01-03 CENTRO COMERCIAL SANTA LUCIA</t>
  </si>
  <si>
    <t>Calle 11 #3-52</t>
  </si>
  <si>
    <t>Cr 98 16 200 C. C. Jardin Plaza L 46,47,48</t>
  </si>
  <si>
    <t xml:space="preserve">Centro Comercial Viva Guajira CL 15 N° 18-274 Local 129 </t>
  </si>
  <si>
    <t>CRA 52 No 66-11 local 250</t>
  </si>
  <si>
    <t>Centro comercial San Fernando Calle 31  N° 83b-104</t>
  </si>
  <si>
    <t>Centro Comercial Unico Local 472</t>
  </si>
  <si>
    <t>Cr 1 66 49 Cc Calima Sotano</t>
  </si>
  <si>
    <t>Cl 31 44 - 239 L. 402 Cc Llanogrande</t>
  </si>
  <si>
    <t>Cra 14 No. 13-18 Centro</t>
  </si>
  <si>
    <t>Cl 24 6 120 L 136 Cc Gran Plaza</t>
  </si>
  <si>
    <t>Cl 7 45 85 L 111 Cc Unicentro</t>
  </si>
  <si>
    <t>Cl 42 39 68 L 104-105-106 Cc Unicentro</t>
  </si>
  <si>
    <t>Cr 26 14 104 L 107 Carmelos</t>
  </si>
  <si>
    <t>Local 225-226 La Estacion Centro Comercial</t>
  </si>
  <si>
    <t>Cr 5 15 19 L 3 Cc Y Hotel Catedral Plaza</t>
  </si>
  <si>
    <t>Cr 29 14-470 L 101 Cc Unicentro</t>
  </si>
  <si>
    <t>Cr 7 Cl 14 Local 157</t>
  </si>
  <si>
    <t xml:space="preserve">Cl 31 No. 64-133 Local 109 Mayales Plaza Comercial </t>
  </si>
  <si>
    <t>Av. San Martin Entre 3 Y 4 Lc 22 Cc Nao Fun + Shopping</t>
  </si>
  <si>
    <t>Cr 5 9 20</t>
  </si>
  <si>
    <t>Cr 37 No. 30 – 33  Local 1-71 / 1-72  Centro Comercial Gran  Plaza Del Sol</t>
  </si>
  <si>
    <t>Cr 3A Bis 21 14 Local 154-155-156 Cc Florencia</t>
  </si>
  <si>
    <t>Cl 71 65 150 Vía Robledo Cc Florida Local 1425</t>
  </si>
  <si>
    <t>Cr 25 N 23 49 Cc Viva Sincelejo Local 145</t>
  </si>
  <si>
    <t>Cc Unico Local 13 Cr 22 8A 285</t>
  </si>
  <si>
    <t>Cl 15 5 10 L 19 Cc Unico</t>
  </si>
  <si>
    <t>Cl 35 18 37 / 40</t>
  </si>
  <si>
    <t>Tv 53A 29E 44 Cc Outlet Del Bosque L 6</t>
  </si>
  <si>
    <t xml:space="preserve">Boulevard Comercial Mayorca 2 L-116 Cl 51 Sur 48 57 L-116 Etapa I </t>
  </si>
  <si>
    <t>Cr 4 11A 119 C.C. Arrecife L 106</t>
  </si>
  <si>
    <t>Cl 44 8 43 L A-189 Alamedas Centro Comercial</t>
  </si>
  <si>
    <t>Av Bolivar Cr 14 14 34 Cc Unicentro Local 1-21, 1-22, 1-23</t>
  </si>
  <si>
    <t xml:space="preserve">Cc Victoria Local 207 - Pereira/Kr 11 Bis # 17-20 </t>
  </si>
  <si>
    <t>Cl 22 6 61 C.C. Unico Local 15</t>
  </si>
  <si>
    <t>Gran Plaza San Antonio L191-192-193</t>
  </si>
  <si>
    <t>Cl 29 15 100 C.C. Ocean Mall L 1-32</t>
  </si>
  <si>
    <t>Cr 19 23 12 - Centro</t>
  </si>
  <si>
    <t>Cr 8 38 42 L 166 Centro Comercial San Pedro Plaza</t>
  </si>
  <si>
    <t>Cl 49 No. 17-43/45/47</t>
  </si>
  <si>
    <t>C C Unico L 10-11/Av simon Bolivar Cr16 y Cll24</t>
  </si>
  <si>
    <t>Cr 25 27 21</t>
  </si>
  <si>
    <t>Cl 10 1 73</t>
  </si>
  <si>
    <t>Cl 11 34-78 C.C. Unicentro Local 142-143</t>
  </si>
  <si>
    <t>Cll 6 # 7-32 Centro</t>
  </si>
  <si>
    <t>C.C. La 14 De Calima L 102</t>
  </si>
  <si>
    <t>C.C. Unicentro   L 342-343-344/CR 100 # 5-169</t>
  </si>
  <si>
    <t>Centro Comercial Unico Local 59</t>
  </si>
  <si>
    <t>Av 30 De Agosto 75 51 Local 2B 10 C. Cial Unicentro Pereira</t>
  </si>
  <si>
    <t>Cl 74 Cr 41 Esq Local 6 C.Cial Unico</t>
  </si>
  <si>
    <t>Centro Comercial Caribe Plaza L 1-39/Cll 29 D #22-62</t>
  </si>
  <si>
    <t>Cl 15 4 68</t>
  </si>
  <si>
    <t>Cl 13 7 68</t>
  </si>
  <si>
    <t xml:space="preserve">C. C. Ventura Plaza L 1-14/Cll 10 y 11 DG santander </t>
  </si>
  <si>
    <t>Cl 14 11 19 L 12 C. C. Santiago Plaza</t>
  </si>
  <si>
    <t>Av 40 33 00 Cc. Unicentro Local 203</t>
  </si>
  <si>
    <t>Cra 50 No.48-227 C. C. Portal Del Prado Local 129-130-131</t>
  </si>
  <si>
    <t>Centro Comercial Chipichape Local 8 -145,146/CLL 38n #6n-35</t>
  </si>
  <si>
    <t>Cl 9 49 50 Cc Palmeto Plaza Local 154 - 155</t>
  </si>
  <si>
    <t>Cr 19 28 76 C. C. La Herradura Local F1-F2</t>
  </si>
  <si>
    <t>Centro Comercial Cosmocentro Local 115/CLL 5 #50-103</t>
  </si>
  <si>
    <t>Cra 20 No. 8 A 99</t>
  </si>
  <si>
    <t>Calle 27 26 26 Tulua</t>
  </si>
  <si>
    <t>Calle 23  20 64</t>
  </si>
  <si>
    <t>Cll 14 No. 38 30</t>
  </si>
  <si>
    <t>Cr 39 No.14 11</t>
  </si>
  <si>
    <t>DIRECCION</t>
  </si>
  <si>
    <t>TALLERES</t>
  </si>
  <si>
    <t>QUEST No. 114 CENTRO CIAL D´MODA PRIME LOCAL 107 MEDELLIN ANTIOQUIA</t>
  </si>
  <si>
    <t xml:space="preserve">QUEST No. 113 CENTRO CIAL VIVA ENVIGADO MEDELLIN </t>
  </si>
  <si>
    <t>CONCESIÓNQCQ</t>
  </si>
  <si>
    <t>CONCESIÓNQCP</t>
  </si>
  <si>
    <t>CENCOSUD MEDELLIN SANTAFE</t>
  </si>
  <si>
    <t>CENCOSUD MEDELLIN LA 65</t>
  </si>
  <si>
    <t>CENCOSUD CALI VALLE DEL LILI</t>
  </si>
  <si>
    <t>CENCOSUD CALI CHIPICHAPE</t>
  </si>
  <si>
    <t>CENCOSUD BOGOTA SUBA</t>
  </si>
  <si>
    <t>CENCOSUD BOGOTA HAYUELOS</t>
  </si>
  <si>
    <t>CENCOSUD BOGOTA CRA 30</t>
  </si>
  <si>
    <t>CENCOSUD BOGOTA CALLE 80</t>
  </si>
  <si>
    <t>CENCOSUD BOGOTA CALLE 170</t>
  </si>
  <si>
    <t>CENCOSUD BOGOTA 20 JULIO</t>
  </si>
  <si>
    <t>Q111 - Manizales - Cc Cable Plaza L-202</t>
  </si>
  <si>
    <t>Q110 - Manizales - Cc Parque Caldas L-53</t>
  </si>
  <si>
    <t>C04 Minishop Guadalup Confamdi</t>
  </si>
  <si>
    <t>C03 Minishop Morichal Comfandi</t>
  </si>
  <si>
    <t>Q109 - Cartagena - Cc La Castellana</t>
  </si>
  <si>
    <t>Q108 - Popayan - Cc Terra Plaza</t>
  </si>
  <si>
    <t>Q107 - Monteria - Cc Nuestro Monteria</t>
  </si>
  <si>
    <t>Q106 - Soledad - Cc Nuestro Atlantico</t>
  </si>
  <si>
    <t>Q105 - Pereira - Centro</t>
  </si>
  <si>
    <t>Q030 - Popayan - Cc Campanario</t>
  </si>
  <si>
    <t>Q103 - Bucaramanga - Cc Cacique</t>
  </si>
  <si>
    <t>Q102 - Valledupar - Cc Guatapuri</t>
  </si>
  <si>
    <t>Q100 - Barranquilla - Cc Viva</t>
  </si>
  <si>
    <t>Q099 - Valledupar - Cc Unicentro</t>
  </si>
  <si>
    <t>Q069 - Ibague - Centro</t>
  </si>
  <si>
    <t>CONCESIÓNQCH</t>
  </si>
  <si>
    <t>CONCESIÓNQCO</t>
  </si>
  <si>
    <t>CONCESIÓNQCN</t>
  </si>
  <si>
    <t>CONCESIÓNQCM</t>
  </si>
  <si>
    <t>CONCESIÓNQCL</t>
  </si>
  <si>
    <t>CONCESIÓNQCK</t>
  </si>
  <si>
    <t>CONCESIÓNQCJ</t>
  </si>
  <si>
    <t>CONCESIÓNQCI</t>
  </si>
  <si>
    <t>CONCESIONQCG</t>
  </si>
  <si>
    <t>Q098 - Neiva - Cc Santa Lucia</t>
  </si>
  <si>
    <t>Q097 - Cartago - Centro</t>
  </si>
  <si>
    <t>Q018 - Cali - Cc Jardin Plaza</t>
  </si>
  <si>
    <t>Q096 - Rioacha - Cc Viva Wajira</t>
  </si>
  <si>
    <t>Q094 - Medellin - Cc Aventura</t>
  </si>
  <si>
    <t>Q092 - Cartagena - Cc San Fernando</t>
  </si>
  <si>
    <t>Q029 - Cali - Cc Unico 1</t>
  </si>
  <si>
    <t>Q082 - Cali - Cc Calima Sotano</t>
  </si>
  <si>
    <t>Q088 - Palmira - Cc Llanogrande</t>
  </si>
  <si>
    <t>Q091 - Armenia - Centro</t>
  </si>
  <si>
    <t>Q090 - Ipiales - Cc Gran Plaza</t>
  </si>
  <si>
    <t>Q086 - Villavicencio - Cc Viva</t>
  </si>
  <si>
    <t>Q089 - Palmira - Cc Unicentro</t>
  </si>
  <si>
    <t>Q087 - Palmira - Centro</t>
  </si>
  <si>
    <t>Q085 - Ibague - Cc La Estacion</t>
  </si>
  <si>
    <t>Q084 - Santa Marta - Centro</t>
  </si>
  <si>
    <t>Q083 - Yopal - Cc Unicentro</t>
  </si>
  <si>
    <t>Q081 - Cali - Cc Elite</t>
  </si>
  <si>
    <t>Q080 - Valledupar - Cc Mayales</t>
  </si>
  <si>
    <t>Q079 - Cartagena - Cc Nao</t>
  </si>
  <si>
    <t>Q071 - Neiva - Centro</t>
  </si>
  <si>
    <t>Q078 - Soledad - Cc Gran Plaza</t>
  </si>
  <si>
    <t>Q077 - Florencia - Cc Gran Plaza</t>
  </si>
  <si>
    <t>Q076 - Medellin - Cc Florida</t>
  </si>
  <si>
    <t>Q075 - Sincelejo - Cc Viva</t>
  </si>
  <si>
    <t>Q074 - Villavicencio - Cc Unico</t>
  </si>
  <si>
    <t>Q073 - Yumbo - Cc Unico</t>
  </si>
  <si>
    <t>Q070 - Bucaramanga - Centro</t>
  </si>
  <si>
    <t>Q068 - Cartagena - Cc Outlet del Bosque</t>
  </si>
  <si>
    <t>Q067 - Sabaneta - Cc Mayorca 2</t>
  </si>
  <si>
    <t>Q065 - Santa Marta - Cc Arrecife</t>
  </si>
  <si>
    <t>Q062 - Monteria - Cc Alamedas</t>
  </si>
  <si>
    <t>Q061 - Armenia - Cc Unicentro</t>
  </si>
  <si>
    <t>Q058 - Pereira - Cc Victoria Plaza</t>
  </si>
  <si>
    <t>Q057 - Pasto - Cc Unico</t>
  </si>
  <si>
    <t>Q056 - Pitalito - Cc San Antonio</t>
  </si>
  <si>
    <t>Q055 - Santa Marta - Cc Ocean Mall</t>
  </si>
  <si>
    <t>Q054 - Sincelejo - Centro</t>
  </si>
  <si>
    <t>Q053 - Neiva - Cc San Pedro Plaza</t>
  </si>
  <si>
    <t>Q052 - Barrancabermeja - Centro</t>
  </si>
  <si>
    <t>Q049 - Dosquebradas - Cc Unico</t>
  </si>
  <si>
    <t>Q047 - Tulua Centro 2</t>
  </si>
  <si>
    <t>Q046 - Cucuta - Centro 2</t>
  </si>
  <si>
    <t>Q045 - Pasto - Cc Unicentro</t>
  </si>
  <si>
    <t>Q044 - Popayan - Centro</t>
  </si>
  <si>
    <t>Q041 - Cali - Cc Calima</t>
  </si>
  <si>
    <t>Q040 - Cali - Cc Unicentro 2</t>
  </si>
  <si>
    <t>Q039 - Cali - Cc Unico 2</t>
  </si>
  <si>
    <t>Q038 - Pereira - Cc Unicentro</t>
  </si>
  <si>
    <t>Q035 - Barranquilla - Cc Unico</t>
  </si>
  <si>
    <t>Q033 - Cartagena - Cc Caribe Plaza</t>
  </si>
  <si>
    <t>Q031 - Cali - Centro 1</t>
  </si>
  <si>
    <t>Q028 - Cali - Centro Calle 13</t>
  </si>
  <si>
    <t>Q027 - Cucuta - Cc Ventura Plaza</t>
  </si>
  <si>
    <t>Q026 - Cartago - Cc Santiago Plaza</t>
  </si>
  <si>
    <t>Q024 - Villavicencio - Cc Unicentro</t>
  </si>
  <si>
    <t>Q023 - Barranquilla - Cc Portal</t>
  </si>
  <si>
    <t>Q021 - Cali - Cc Chipichape</t>
  </si>
  <si>
    <t>Q016 - Cali - Cc Palmetto</t>
  </si>
  <si>
    <t>Q014 - Tulua - Cc Herradura</t>
  </si>
  <si>
    <t>Q011 - Cali - Cc Cosmocentro</t>
  </si>
  <si>
    <t>Q008 - Cali - Alameda</t>
  </si>
  <si>
    <t>Q007 - Tulua - Centro</t>
  </si>
  <si>
    <t>Q003 - Cali - Calle 23</t>
  </si>
  <si>
    <t>Bodega  Yumbo Abastec.</t>
  </si>
  <si>
    <t>Bodega Yumbo CEDI</t>
  </si>
  <si>
    <t>Edificio Sede Principal</t>
  </si>
  <si>
    <t>PDV</t>
  </si>
  <si>
    <t>RIESGO</t>
  </si>
  <si>
    <t>NIT</t>
  </si>
  <si>
    <t>Importaciones y Exportaciones, Complementos terrestre de Importaciones</t>
  </si>
  <si>
    <t>Bienes (edificios, contenidos, existencias, equipo electrónico fijo, equipo electrónico móvil y portátil, maquinaria y equipo, dinero en efectivo y cheques, y otros bienes) de propiedad del asegurado, incluyendo aquellos sobre los cuales tenga interés asegurable y cuyo valor se encuentre incluido dentro del valor asegurado</t>
  </si>
  <si>
    <t>Colombia</t>
  </si>
  <si>
    <t>LUCRO CESANTE</t>
  </si>
  <si>
    <t>Cobertura todo riesgo daño material</t>
  </si>
  <si>
    <t>Terremoto, temblor o erupción volcánica</t>
  </si>
  <si>
    <t>Asonada, motín, conmoción civil o popular, huelga</t>
  </si>
  <si>
    <t>Sustracción con violencia</t>
  </si>
  <si>
    <t>Límite único combinado Rotura de maquinaria + Lucro Cesante</t>
  </si>
  <si>
    <t>Todo riesgo daños incluyendo hurto calificado sobre los equipos eléctricos y eléctrónicos</t>
  </si>
  <si>
    <t>Asistencia empresarial</t>
  </si>
  <si>
    <t>RESPONSABILIDAD CIVIL EXTRACONTRACTUAL</t>
  </si>
  <si>
    <t>MANEJO GLOBAL COMERCIAL</t>
  </si>
  <si>
    <t>TRANSPORTE DE MERCANCÍAS</t>
  </si>
  <si>
    <r>
      <rPr>
        <sz val="14"/>
        <rFont val="Calibri"/>
        <family val="2"/>
      </rPr>
      <t>Despachos Nacionales:</t>
    </r>
  </si>
  <si>
    <t>COBERTURAS ADICIONALES
Evento / Vigencia</t>
  </si>
  <si>
    <t>Póliza Transporte de Mercancías</t>
  </si>
  <si>
    <t>Póliza Manejo Global Comercial</t>
  </si>
  <si>
    <t>Ubicación: VER RELACION DE PREDIOS</t>
  </si>
  <si>
    <t xml:space="preserve"> </t>
  </si>
  <si>
    <t>COMISION</t>
  </si>
  <si>
    <t>A.J. GALLAGHER CORREDORES 100%</t>
  </si>
  <si>
    <t>Prima anual antes de iva</t>
  </si>
  <si>
    <t>RESPALDO DE LA ASEGURADORA</t>
  </si>
  <si>
    <t>INTERMEDIARIO</t>
  </si>
  <si>
    <t>Responsabilidad Civil parqueadero(excluye hurto accesorio, contenido y carga)</t>
  </si>
  <si>
    <t>30 dias</t>
  </si>
  <si>
    <t>Equipos móviles y portátiles</t>
  </si>
  <si>
    <t>Equipos móviles y portátiles, dentro y fuera de predios</t>
  </si>
  <si>
    <t>SI</t>
  </si>
  <si>
    <t xml:space="preserve">Amparo automático nuevos predios y nuevas operaciones </t>
  </si>
  <si>
    <t>Bienes de propiedad de terceros</t>
  </si>
  <si>
    <t>890.301.868-7</t>
  </si>
  <si>
    <t>ROY ALPHA SA / ROY ALPHA DEL CAUCA SA / INHUR SA</t>
  </si>
  <si>
    <t>CLL 15 #32 - 598 YUMBO VALLE</t>
  </si>
  <si>
    <t xml:space="preserve">Operación de fabricación y comercialización de luminarias, balastros y arrancadores para lámparas de sodio, halogenuro metálicos y tecnología LED para iluminación vial, industrial y comercial, decorativa urbana y Arquitectónica.
 </t>
  </si>
  <si>
    <t>25 de marzo de 2021 00:00 horas
24 de marzo de 2022 24:00 horas</t>
  </si>
  <si>
    <t>RELACION DE RIESGOS ASEGURADOS</t>
  </si>
  <si>
    <t xml:space="preserve">ROY ALPHA SA </t>
  </si>
  <si>
    <t>DIRECCIÓN</t>
  </si>
  <si>
    <t xml:space="preserve"> CLL 15 #32 598</t>
  </si>
  <si>
    <t>TELÉFONO</t>
  </si>
  <si>
    <t>CIUDAD</t>
  </si>
  <si>
    <t>YUMBO</t>
  </si>
  <si>
    <t>DEPART.</t>
  </si>
  <si>
    <t>VALLE</t>
  </si>
  <si>
    <t>CONTACTO</t>
  </si>
  <si>
    <t>CARGO CONTACTO</t>
  </si>
  <si>
    <t>Vencimiento del Programa de Seguros Actual</t>
  </si>
  <si>
    <t>MARZO</t>
  </si>
  <si>
    <t>24:00 HORAS</t>
  </si>
  <si>
    <t>ASEGURADORA</t>
  </si>
  <si>
    <t>CHUBB DE COLOMBIA</t>
  </si>
  <si>
    <t>ASESOR ACTUAL</t>
  </si>
  <si>
    <t>ARTHUR J. GALLAGHER</t>
  </si>
  <si>
    <t>DESCRIPCIÓN DE LA ACTIVIDAD DEL ASEGURADO</t>
  </si>
  <si>
    <t>TIPO DE ACTIVIDAD</t>
  </si>
  <si>
    <t>COMERCIAL Y/O DE SERVICIOS</t>
  </si>
  <si>
    <t>INDUSTRIAL</t>
  </si>
  <si>
    <t>XX</t>
  </si>
  <si>
    <t>RELACION DE BIENES y VALORES ASEGURADOS</t>
  </si>
  <si>
    <t>IDENTIFICACIÓN / UBICACIÓN (Dirección Predio)</t>
  </si>
  <si>
    <t>SOCIEDAD</t>
  </si>
  <si>
    <t>EDIFICIO</t>
  </si>
  <si>
    <t>MUEBLES Y ENSERES</t>
  </si>
  <si>
    <t>MAQUINARIA Y EQUIPOS EN GENERAL</t>
  </si>
  <si>
    <t>DINERO EN EFECTIVO</t>
  </si>
  <si>
    <t>MERCANCIAS FIJAS</t>
  </si>
  <si>
    <t>EQUIPOS MOVILES Y PORTATILES</t>
  </si>
  <si>
    <t>EQUIPO LABORATORIO</t>
  </si>
  <si>
    <t>INDICE VAR 5%</t>
  </si>
  <si>
    <t>TOTALES</t>
  </si>
  <si>
    <t>CALLE 15 No. 32-598 YUMBO VALLE</t>
  </si>
  <si>
    <t>INHUR EDIFICIO
ROY ALPHA DEMAS BIENES</t>
  </si>
  <si>
    <t>Carrera 39 No. 13-165-ACOPI-YUMBO BODEGA 6</t>
  </si>
  <si>
    <t>ROY ALPHA</t>
  </si>
  <si>
    <t>AV 127 A No. 70 G  58 Bogota</t>
  </si>
  <si>
    <t>Cra. 58 No. 75-158 Of.403 Barrranquilla</t>
  </si>
  <si>
    <t>Calle 30 No. 86-22 Medellin</t>
  </si>
  <si>
    <t>Calle 8 No. 8-54 Floridablanca</t>
  </si>
  <si>
    <t>Calle 16 A 121 A 214 Edificio Palo Alto Pance Of.411  Cali</t>
  </si>
  <si>
    <t>INVERUR</t>
  </si>
  <si>
    <t>Calle 16 A 121 A 214 Edificio Palo Alto Pance Of.412  Cali</t>
  </si>
  <si>
    <t>MYH</t>
  </si>
  <si>
    <t>Aved. 5N # 4N51 Bifam Juanambú Apt. 103 Cali</t>
  </si>
  <si>
    <t>CLARA INES HURTADO</t>
  </si>
  <si>
    <t>FINCA SAN FRANCISCO Carretera al Mar Km. 17, La Elvira</t>
  </si>
  <si>
    <t xml:space="preserve">INHUR  </t>
  </si>
  <si>
    <t>CASA Isla de Providencia, Agua Mansa Sector Nuptan San Andres</t>
  </si>
  <si>
    <t>Edificio Camino del Parque AP 202 CR 19 # 86A 55 Bogota</t>
  </si>
  <si>
    <t>Edificio Camino del Parque AP 301 CR 19 # 86A 55 Bogotá</t>
  </si>
  <si>
    <t>Centro Alferez Real  AP 17 E CRA 1 Oeste No 1 -50/76  Cali</t>
  </si>
  <si>
    <t>Edificio el CID Apto 300 Avenida 7 Oeste # 1 A 13  Cali</t>
  </si>
  <si>
    <t>ALVARO HURTADO FAJARDO</t>
  </si>
  <si>
    <t>Número de Empleados</t>
  </si>
  <si>
    <t>Valor mensual Nomina</t>
  </si>
  <si>
    <t>Presupuesto de Ventas año 2021</t>
  </si>
  <si>
    <t>RESPONSABILIDAD CIVIL PARA DIRECTORES Y ADMINISTRADORES</t>
  </si>
  <si>
    <t>INFIDELIDAD Y RIESGOS FINANCIEROS</t>
  </si>
  <si>
    <t>Limite Asegurado</t>
  </si>
  <si>
    <t>Límite por Despacho</t>
  </si>
  <si>
    <t>Exportaciones, ()</t>
  </si>
  <si>
    <t>Trayecto nacional</t>
  </si>
  <si>
    <t>Presupuesto Anual de Movilizaciones</t>
  </si>
  <si>
    <t>Exportaciones</t>
  </si>
  <si>
    <t>Trayecto Nacional</t>
  </si>
  <si>
    <t>TRANSPORTE DE VALORES</t>
  </si>
  <si>
    <t>Presupuesto anual de movilizaciones</t>
  </si>
  <si>
    <t>PROYECCION ANUAL</t>
  </si>
  <si>
    <t>LIMITE POR DESPACHO</t>
  </si>
  <si>
    <t>ROY ALPHA SA.</t>
  </si>
  <si>
    <t>DESCRIPCION</t>
  </si>
  <si>
    <t>ASEGURADO Y BENENFICIARIO</t>
  </si>
  <si>
    <t>DESCRIPCION DE LA ACTIVIDAD DEL ASEGURADO</t>
  </si>
  <si>
    <t>VIGENCIA</t>
  </si>
  <si>
    <t>VERSION DE CLAUSULADO GENERAL</t>
  </si>
  <si>
    <t>MEDIOS DE TRANSPORTE</t>
  </si>
  <si>
    <t>AMPAROS</t>
  </si>
  <si>
    <t>Perdida o daño material</t>
  </si>
  <si>
    <t>Huelga, Asonada, motín, conmoción civil o popular y actos terroristas o de movimientos subversivos</t>
  </si>
  <si>
    <t xml:space="preserve">Permanencia </t>
  </si>
  <si>
    <t>CONDICIONES ECONOMICAS</t>
  </si>
  <si>
    <t>TASA ANUAL (o/o por ciento)</t>
  </si>
  <si>
    <t>PRIMA ANUAL</t>
  </si>
  <si>
    <t xml:space="preserve">Designación de ajustadores </t>
  </si>
  <si>
    <t xml:space="preserve">Ampliación plazo aviso de siniestro </t>
  </si>
  <si>
    <t xml:space="preserve">Arbitramento </t>
  </si>
  <si>
    <t>Si, hasta el 50%. Siempre y cuando exista un reporte de ajuste aprobado por la aseguradora.</t>
  </si>
  <si>
    <t>Modalidad de Aseguramiento</t>
  </si>
  <si>
    <t>EXCLUSIONES PRINCIPALES</t>
  </si>
  <si>
    <t>Infidelidad y Riesgos Financieros</t>
  </si>
  <si>
    <t>Se cubren los perjuicios patrimoniales causados al Asegurado por apropiación indebida de dinero u otros bienes de su propiedad en que incurran los empleados en Colombia, expatriados  ó terceros no identificados.</t>
  </si>
  <si>
    <t>Descubrimiento: Se cubrirán los siniestros descubiertos durante la vigencia de la póliza, pero que no hayan ocurrido antes de la fecha de retroactividad</t>
  </si>
  <si>
    <t>TOTAL VALOR ASEGURADO</t>
  </si>
  <si>
    <t>EVENTO / VIGENCIA</t>
  </si>
  <si>
    <t>Alternativa 1</t>
  </si>
  <si>
    <t>Prima sin IVA Alternativa 1</t>
  </si>
  <si>
    <t>DEDUCIBLE</t>
  </si>
  <si>
    <t>Opción 1</t>
  </si>
  <si>
    <t>Infidelidad de empleados</t>
  </si>
  <si>
    <t>100% del Valor asegurado de la alternativa</t>
  </si>
  <si>
    <t>Pérdidas dentro de predios o locales</t>
  </si>
  <si>
    <t>Pérdidas en tránsito.</t>
  </si>
  <si>
    <t>Falsificación de cheques y otros documentos</t>
  </si>
  <si>
    <t>Falsificación de documento de retiro de propiedad</t>
  </si>
  <si>
    <t>Fraude en transferencia de fondos</t>
  </si>
  <si>
    <t>100% del Valor asegurado de la alternativa. Moneda de cualquier país.</t>
  </si>
  <si>
    <t>Fraude en tarjetas de crédito</t>
  </si>
  <si>
    <t>Reposición de archivos</t>
  </si>
  <si>
    <t>Extorsión y amenaza a las personas y a la propiedad.</t>
  </si>
  <si>
    <t>Ley &amp; Jurisdicción</t>
  </si>
  <si>
    <t>Elección de Ley: Colombia
Jurisdicción:        Colombia</t>
  </si>
  <si>
    <t>Límite Territorial</t>
  </si>
  <si>
    <t>Fecha de retroactividad</t>
  </si>
  <si>
    <t>Serán acordados por la Compañía y El Asegurado</t>
  </si>
  <si>
    <t>SUBJETIVIDADES</t>
  </si>
  <si>
    <t>CONDICIONES SOLICITADAS</t>
  </si>
  <si>
    <t>Indicar</t>
  </si>
  <si>
    <t>TERCEROS AFECTADOS</t>
  </si>
  <si>
    <t xml:space="preserve"> Operación de fabricación y comercialización de luminarias, balastros y arrancadores para lámparas de sodio, halogenuro metálicos y tecnología LED para iluminación vial, industrial y comercial, decorativa urbana y Arquitectónica.
 </t>
  </si>
  <si>
    <t>ROY ALPHA SA</t>
  </si>
  <si>
    <t xml:space="preserve"> 25 de marzo de 2021 00:00 horas
24 de marzo de 2022 24:00 horas</t>
  </si>
  <si>
    <t>Mercancias fijas</t>
  </si>
  <si>
    <t>EQUIPOS ELECTRICOS Y ELECTRONICOS</t>
  </si>
  <si>
    <t>Equipo de Laboratorio</t>
  </si>
  <si>
    <t>Indice Variable 5% (Edificio, muebles y enseres, maquinaria, equipos)</t>
  </si>
  <si>
    <t xml:space="preserve">TASA ANUAL POR MIL </t>
  </si>
  <si>
    <t>1,5% del valor del valor asegurable del item afectado, mínimo 2 smmlv</t>
  </si>
  <si>
    <t>2% del valor de la perdida minimo 2 smmlv</t>
  </si>
  <si>
    <t>8% del valor de la perdida mínimo 3 S.M.M.L.V.</t>
  </si>
  <si>
    <t>10% de la perdida mínimo 1 SMMLV</t>
  </si>
  <si>
    <t>5% del valor de la perdida mínimo 1 S.M.M.L.V.</t>
  </si>
  <si>
    <t>3 dias para toda y cada perdida</t>
  </si>
  <si>
    <t>Renta</t>
  </si>
  <si>
    <t>SUBLIMITES</t>
  </si>
  <si>
    <t>Si, máximo una sola vez por vigencia con cobro de prima adicional</t>
  </si>
  <si>
    <t>Se ampara a todo el personal al servicio del asegurado, siempre y cuando este dentro del control del asegurado</t>
  </si>
  <si>
    <t>Se acepta extender la cobertura de manejo al representante legal, siempre y cuando este no sea socio ni propietario de la empresa</t>
  </si>
  <si>
    <t xml:space="preserve">Si  </t>
  </si>
  <si>
    <t>La cobertura no tiene exclusión de nuevos cargos creados durante la vigencia de la póliza</t>
  </si>
  <si>
    <t>Errores u omisiones e inexactitudes no intencionales</t>
  </si>
  <si>
    <t>Toda  y cada perdida</t>
  </si>
  <si>
    <t>5% del valor total del despacho, mínimo 1 S.M.M.L.V.</t>
  </si>
  <si>
    <t>Permanencia dentro y/o fuera de caja fuerte 72 horas</t>
  </si>
  <si>
    <t>Póliza automática, con cobro anual anticipado sobre  presupuesto anual.</t>
  </si>
  <si>
    <t>Actos de autoridad</t>
  </si>
  <si>
    <t>Clausula de presupuesto</t>
  </si>
  <si>
    <t>Se ampran las consignaciones nocturnas depositadas en los buzones de las entidades bancarias</t>
  </si>
  <si>
    <t>Incluido (Descubierta dentro de las primeras 72 horas)</t>
  </si>
  <si>
    <t xml:space="preserve">Contratistas y subcontratistas </t>
  </si>
  <si>
    <t>Responsabilidad civil por productos y trabajos terminados</t>
  </si>
  <si>
    <t>Incluido. No se extiende a amparar daños a inmuebles ocupados por el asegurado ni obligaciones derivadas de contratos de arrendamiento</t>
  </si>
  <si>
    <t>100%
RC Productos exportados (excluye exportaciones a USA, Canadá y Puerto Rico)</t>
  </si>
  <si>
    <t>Construcciones, ampliaciones, ensanches y montajes dentro y fuera de los predios asegurados</t>
  </si>
  <si>
    <t xml:space="preserve">30 días </t>
  </si>
  <si>
    <t xml:space="preserve"> RC Productos</t>
  </si>
  <si>
    <t xml:space="preserve"> RC Productos exportados</t>
  </si>
  <si>
    <t xml:space="preserve"> Gastos médicos</t>
  </si>
  <si>
    <t xml:space="preserve"> Demás eventos</t>
  </si>
  <si>
    <t>Se aclara que la indemnización al tercero incluye el daño emergente y el lucro cesante demostrado</t>
  </si>
  <si>
    <t>Se incluye la culpa grave de acuerdo a lo establecido en el código de comercio</t>
  </si>
  <si>
    <t>Los gastos de defensa están cubiertos dentro del límite asegurado y no en exceso de este</t>
  </si>
  <si>
    <t>RC Parqueaderos: Bajo la presente cobertura se consideran terceros los vehículos de propiedad de empleados, contratistas y subcontratistas del asegurado</t>
  </si>
  <si>
    <t>La cobertura de contratistas y subcontratistas incluye cobertura de daños entre sí</t>
  </si>
  <si>
    <t>24 de marzo de 2021 00:00 horas
23 de marzo de 2022 24:00 horas</t>
  </si>
  <si>
    <t>INDICAR</t>
  </si>
  <si>
    <t xml:space="preserve"> Todos los bienes de propiedad del asegurado o por los cuales sea responsable o tengan interés asegurable, principalmente pero no limitado a: Lamparas, luminarias y demás bienes de propiedad del Asegurado y/o por los que sea responsable, consistentes en materias primas y productos terminados para el desarrollo de la actividad-</t>
  </si>
  <si>
    <t xml:space="preserve">Importaciones  </t>
  </si>
  <si>
    <t xml:space="preserve">Despachos Nacionales  </t>
  </si>
  <si>
    <r>
      <rPr>
        <b/>
        <sz val="15"/>
        <rFont val="Calibri"/>
        <family val="2"/>
        <scheme val="minor"/>
      </rPr>
      <t xml:space="preserve">Huelga, guerra y Hurtos:
</t>
    </r>
    <r>
      <rPr>
        <sz val="15"/>
        <rFont val="Calibri"/>
        <family val="2"/>
        <scheme val="minor"/>
      </rPr>
      <t xml:space="preserve">5% Sobre el valor total de la perdida 3 SMMLV
</t>
    </r>
    <r>
      <rPr>
        <b/>
        <sz val="15"/>
        <rFont val="Calibri"/>
        <family val="2"/>
        <scheme val="minor"/>
      </rPr>
      <t>Demás eventos</t>
    </r>
    <r>
      <rPr>
        <sz val="15"/>
        <rFont val="Calibri"/>
        <family val="2"/>
        <scheme val="minor"/>
      </rPr>
      <t xml:space="preserve">
3% Sobre el valor total de la perdida 2 SMMLV</t>
    </r>
  </si>
  <si>
    <t>Clausulado “B” riesgos nombrados extendidos</t>
  </si>
  <si>
    <t>Clausulado de guerra</t>
  </si>
  <si>
    <t>Clausulado “A” todo riesgo</t>
  </si>
  <si>
    <t>Clausulado de huelga y terrorismo</t>
  </si>
  <si>
    <t>Gastos adicionales hasta el 10% demostrables, sin cobro de prima, aplicable única y exclusivamente a  importaciones y exportaciones</t>
  </si>
  <si>
    <t>Se aclara que el Tomador, Asegurado y Beneficiario es : Roy Alpha S.A. y Luminarias del Cauca S.A.</t>
  </si>
  <si>
    <t>10 dias</t>
  </si>
  <si>
    <t xml:space="preserve">Revocación amparos de guerra y huelga  </t>
  </si>
  <si>
    <t>Aviso de siniestro</t>
  </si>
  <si>
    <t>Permanencia en lugares intermedios del trayecto asegurado siempre y cuando se realice en recintos aduanales, hasta por 60 días sin cobro adicional de primas. Esta condición aplica sólo a importaciones exportaciones. El lugar inicial debe corresponder a recinto aduanal. Se excluye expresamente el almacenaje puro o manejo de  inventarios</t>
  </si>
  <si>
    <t>Movilizaciones en vehículos de propiedad del asegurado, tomador, beneficiario</t>
  </si>
  <si>
    <t>Automaticidad de reporte y apertura de mercancías</t>
  </si>
  <si>
    <t>La cobertura inicia desde el mismo momento en que el asegurado asume la responsabilidad sobre la mercancía</t>
  </si>
  <si>
    <t>Si, de acuerdo al término INCOTERMS utilizado.</t>
  </si>
  <si>
    <t>únicamente tendientes a evitar la propagación del siniestro</t>
  </si>
  <si>
    <t>Primera opción de compra del salvamento para el asegurado</t>
  </si>
  <si>
    <t>Se acepta que el asegurado declare un valor mínimo al transportador siempre y cuando estas declaraciones a la aseguradora se realicen al 100% y en caso de siniestro la compañía indemnizara el 100% del valor de las perdidas con sujeción al deducible</t>
  </si>
  <si>
    <t>Se amparan las operaciones de cargue y descargue de acuerdo con los términos de compraventa</t>
  </si>
  <si>
    <t>Legislación Colombiana</t>
  </si>
  <si>
    <t>Renuncia al salvamento sobre mercancías controladas.</t>
  </si>
  <si>
    <t>hasta el 100% de los gastos demostrados.</t>
  </si>
  <si>
    <t>Gastos para la demostración de la ocurrencia y la cuantía del siniestro</t>
  </si>
  <si>
    <t>Bienes de naturaleza explosiva, inflamable, tóxica, corrosiva o química</t>
  </si>
  <si>
    <t>Las demás contenidas en el condicionado general de la póliza.</t>
  </si>
  <si>
    <t>Bienes expresamente asegurados:</t>
  </si>
  <si>
    <t>Maquinaria o mercancía usada.</t>
  </si>
  <si>
    <t>Bienes transportados a granel.</t>
  </si>
  <si>
    <t>Bienes que por su naturaleza deben transportarse y conservarse en refrigeración, congelación o calefacción</t>
  </si>
  <si>
    <t>Cláusulas especiales:</t>
  </si>
  <si>
    <t>Cláusula Marcas de Fábrica</t>
  </si>
  <si>
    <t>Cláusula de pares y conjuntos</t>
  </si>
  <si>
    <t>Bienes transportados en veleros, motoveleros, vapores o motonaves de madera, naves de bajo calado y en general aquellas que no se encuentren clasificadas por las autoridades competentes</t>
  </si>
  <si>
    <t>Remoción de Escombros: Se acuerda que con sujeción a la operación de un riesgo asegurado, la aseguradora pagara los costos y gastos razonablemente incurridos por el Asegurado en relación con remoción de escombros de algún Interés y/o destrucción de bienes afectados.</t>
  </si>
  <si>
    <t>Honorarios profesionales: No obstante lo que se diga en contrario en las condiciones generales y particulares de la póliza, la Compañía se obliga a indemnizar los honorarios profesionales de ingenieros, abogados, y demás profesionales, y demás costos relacionados, en que incurra el asegurado, en el proceso de reparación, reposición o reemplazo del bien o bienes siniestrados, incluyendo los gastos de viaje y
estadía de dichas personas</t>
  </si>
  <si>
    <t>Gastos para evitar la extinción y propagacion: No obstante lo que se diga en contrario en las condiciones generales y particulares de la póliza, la Compañía se obliga a indemnizar los gastos para evitar la propagación extensión del siniestro, debidamente comprobados en que necesaria y razonablemente incurra el asegurado, como consecuencia directa del siniestro</t>
  </si>
  <si>
    <t>Edad y clasificación de embarcaciones hasta 30 años, siempre y cuando se encuentren debidamente clasificados y registrados. Para buques chárter hasta de acuerdo a la clausula de clasificacion del clausulado general.</t>
  </si>
  <si>
    <t>Revocación con aviso escrito previo de 30 días. No aplica para los casos de mora en el pago de la prima que se aplica el artículo 1068 del código de comercio o en el caso de no aceptación de los términos de ajuste señalados en la cláusula de revisión y ajuste por siniestralidad, en cuyo caso se aplicará lo dispuesto en el artículo 1071 del código de comercio</t>
  </si>
  <si>
    <t>Siempre y cuando iguale en precio y condiciones a la mejor oferta.</t>
  </si>
  <si>
    <t>Finalizado el periodo convenido, el asegurado enviará el reporte real de movilizaciones a más tardar el día 15 del mes siguiente a fin de proceder con los ajustes del caso.</t>
  </si>
  <si>
    <t>MEDIO DE TRANSPORTE</t>
  </si>
  <si>
    <t>CLÁUSULAS ADICIONALES PARA EL MODULO DE HURTO</t>
  </si>
  <si>
    <t>CLÁUSULAS ADICIONALES PARA EL MODULO DE ROTURA DE MAQUINARIA</t>
  </si>
  <si>
    <t>CLÁUSULAS ADICIONALES PARA EL MODULO DE EQUIPO ELECTRONICO Y PROCESAMIENTO DE DATOS</t>
  </si>
  <si>
    <t xml:space="preserve"> La suma asegurada de la utilidad bruta incluye la totalidad de la nomina</t>
  </si>
  <si>
    <t>Extensión del amparo para interrupción por orden de autoridad civil</t>
  </si>
  <si>
    <t>La cobertura de suspensión de energía excluye postes y líneas de trasmisión y cualquier evento originado por acto terrorista</t>
  </si>
  <si>
    <t>Resaltamos que el valor asegurable para el artículo edificios debe incluir los sobrecostos en que se incurra para adaptar las estructuras siniestradas al último Código de Construcciones Sismorresistentes en Colombia; si no desean incluir esta condición, deben informarlo para efectuar las modificaciones a que haya lugar. Igualmente se aclara que en caso de siniestro, el pago de esta condición se realizará unicamente para las secciones o partes del edificio afectadas por el siniestro</t>
  </si>
  <si>
    <t xml:space="preserve"> Las recomendaciones referentes al Control de Pérdidas deben ser atendidas y cumplidas por el cliente de acuerdo a los términos acordados con la compañía. El no cumplimiento de estas recomendaciones dará derecho a la Compañía a modificar y/o retirar los términos y condiciones del Programa</t>
  </si>
  <si>
    <t>Para cobertura de obras de arte se debe presentar un listado valorizado, para aquellas con valor superior a COL$20.000.000. Para obras con valor superior a col$100.000.000 se debe presentar el soporte de la valorización</t>
  </si>
  <si>
    <t>Venta anuales 2020</t>
  </si>
  <si>
    <t>Indicar % de exportaciones por pais</t>
  </si>
  <si>
    <t xml:space="preserve">Importaciones </t>
  </si>
  <si>
    <t>2021 -2022</t>
  </si>
  <si>
    <t>INCENDIO Y ROTURA</t>
  </si>
  <si>
    <t>Hurto por computador</t>
  </si>
  <si>
    <t>Sublimitado máximo a $50.000.000 por pérdida y en el agregado anual con un deducible del 20% del valor de la pérdida</t>
  </si>
  <si>
    <t>100% del valor asegurado de la alternativa</t>
  </si>
  <si>
    <t>Incendio, asonada, motín, conmoción civil o popular, huelga, actos mal intencionados de terceros, terremoto, maremoto, temblor o erupción volcánica</t>
  </si>
  <si>
    <t>$200.000.000 para toda y cada pérdida y en el agregado anual</t>
  </si>
  <si>
    <t xml:space="preserve">Sublímite para pérdidas de propiedad bajo el amparo 1.infidelidad de empleados: </t>
  </si>
  <si>
    <t>Sublímite para falsificación de documento de retiro de propiedad</t>
  </si>
  <si>
    <t>$ 200.000.000 para toda y cada pérdida y en el agregado anual.</t>
  </si>
  <si>
    <t>Sublímite para falsificación extendida</t>
  </si>
  <si>
    <t>Amparo adicional de rayo y líneas aliadas para dinero y títulos valores</t>
  </si>
  <si>
    <t>Amparo adicional reposición títulos valores</t>
  </si>
  <si>
    <t>Amparo adicional honorarios y auditores</t>
  </si>
  <si>
    <t>Amparo adicional pérdida de derechos de suscripción</t>
  </si>
  <si>
    <t>Cláusula de empleados no identificados</t>
  </si>
  <si>
    <t>Amparo adicional de fraudes por internet – Póliza de Riesgos Financieros para entidades no financieras – Crime</t>
  </si>
  <si>
    <t>Mundial</t>
  </si>
  <si>
    <t>Sanciones Económicas</t>
  </si>
  <si>
    <t>Este seguro no se aplica en la medida en que las sanciones económicas o comerciales u otras leyes o regulaciones nos prohíban proporcionar el seguro, incluido, entre otros, el pago de reclamaciones. Todos los demás términos y condiciones de la póliza no se modifican</t>
  </si>
  <si>
    <t>Todos los amparos y anexos hacen parte del límite agregado anual de responsabilidad y no son en adición a este</t>
  </si>
  <si>
    <t>Todas las modificaciones, alteraciones y/o extensiones deberán ser acordadas por Chubb</t>
  </si>
  <si>
    <t>CLIENTE DEBE ACTUALIZAR ESTA INFORMACION</t>
  </si>
  <si>
    <t>Alternativa 2</t>
  </si>
  <si>
    <t>10% del valor de la pérdida, mínimo 2 SMMLV</t>
  </si>
  <si>
    <t>ALTERNATIVA 2</t>
  </si>
  <si>
    <t>Prima sin IVA Alternativa 2</t>
  </si>
  <si>
    <t>Opcion 2</t>
  </si>
  <si>
    <t>PRIMA</t>
  </si>
  <si>
    <t>Póliza Transporte de Valores</t>
  </si>
  <si>
    <t>Póliza Responsabilidad Civil Extracontractual Extracontractual</t>
  </si>
  <si>
    <t>Cuando se cubran los redespachos o las devoluciones, se consideraran un despacho adicional y deben estar declarados en los reportes de movilizaciones de finalización de la vigencia</t>
  </si>
  <si>
    <t>Cobertura de incumplimiento de condiciones de la póliza por el transportador: Cuando el asegurado ha dado instrucciones claras y precisas al transportador por escrito sobre las condiciones y exclusiones de la póliza, pero su cumplimiento se sale del control, mando o voluntad del asegurado, éste queda liberado de responsabilidad por el incumplimiento de esa garantía.</t>
  </si>
  <si>
    <t>Bienes transportados en condiciones “charter”, es decir, bienes transportados bajo un contrato de fletamento por viaje o de fletamento por tiempo, siempre que en dicho contrato de fletamento se hayan pactado condiciones relativas a la responsabilidad del  fletante, que sean equivalentes a las consagradas en las Reglas de La Haya – Visby (Convenio de Bruselas para la Unificación de ciertas reglas en materia de Conocimientos de Embarque, firmado en Bruselas el 25 de Agosto de 1924, y modificado por el Protocolo de Bruselas firmado el 24 de Febrero de 1968, y por el Protocolo “SDR” firmado el 23 de Febrero de 1979), o bien que se expida un conocimiento de embarque sujeto a dichas Reglas, en el que el asegurado sea designado como cargador (Shipper) o como consignatario (Consignee).</t>
  </si>
  <si>
    <t>$ 300.000.000 / $ 600.000.000</t>
  </si>
  <si>
    <t>$ 400.000.000 / $ 800.000.000</t>
  </si>
  <si>
    <t>Por medio de la presente cláusula se aclara que el seguro de infidelidad y riesgos financieros es complementario al seguro de manejo global en los eventos que sean amparados por ambas pólizas, por lo tanto cuando se presente la identidad de coberturas para un mismo evento, se indemnizará con cargo al seguro de manejo hasta concurrencia del valor asegurado y el exceso con cargo al seguro de infidelidad y riesgos financieros, el cual operara como una segunda capa de la cobertura de manejo, sin que la aseguradora pueda invocar a su favor la coexistencia del seguro. Para estos efectos el Asegurado manifiesta que cuenta con una Póliza de Manejo por valor de COP$ 70.000.000</t>
  </si>
  <si>
    <t>Mundial para productos, ferias y exposiciones y viajes de funcionarios; Colombia demás eventos</t>
  </si>
  <si>
    <t>Opera sin deducible</t>
  </si>
  <si>
    <t xml:space="preserve"> 15% del valor de la perdida mínimo 4 SMMLV</t>
  </si>
  <si>
    <t xml:space="preserve"> 15% del valor de la perdida mínimo 2 SMMLV</t>
  </si>
  <si>
    <t xml:space="preserve"> 10% del valor de la perdida mínimo 1 SMMLV</t>
  </si>
  <si>
    <t>Contratistas, subcontratistas se consideran terceros en los casos en que puedan ser considerados como tal y excluyendo toda responsabilidad de tipo contractual</t>
  </si>
  <si>
    <t>Se aclara que los perjuicios extra patrimoniales tales como daños morales, daños fisiológicos o daños a la vida en relación se encuentran incluidos, siempre y cuando haya existido un daño físico cubierto en la póliza</t>
  </si>
  <si>
    <t>Se ampara el manejo de combustibles de uso común de acuerdo al desarrollo de las actividades del asegurado y dentro de los predios del asegurado</t>
  </si>
  <si>
    <t>Se consideran empleados los Outsourcing, SENA, estudiantes en práctica y empleados bajo la modalidad de contrato de corretaje de ventas y/o prestación de servicios ó por honorarios</t>
  </si>
  <si>
    <t>Para efectos de la póliza los compradores, vendedores externos, usuarios de los servicios o visitantes se consideran terceros, excluyendo cualquier rc contractual</t>
  </si>
  <si>
    <t>Poliza Todo Riesgo Daños Materiales</t>
  </si>
  <si>
    <t># Empleados:  283    ( Fijos 169 + Temporales 114 )
Vr. Nómina mensual: $840 mill ( Fijos $660 m + Temporales $180 m (Incluye prestaciones sociales y seguridad social)  
Ventas anuales 2020 $ 64.000.000.000
Ventas anuales proyectadas 2021: $ 74.000.000.000
Indicar % exportaciones por pais: 30%, ( incluye Bolivia, Chile, Costa Rica, Ecuador, Guatemala, Peru, Rep Dominicana, Uruguay )</t>
  </si>
  <si>
    <t>60 dias fecha inicio de vigencia</t>
  </si>
  <si>
    <t xml:space="preserve">Sin deducible </t>
  </si>
  <si>
    <t>3 Días para toda y cada perdida
5 Días HAMCC y AMIT</t>
  </si>
  <si>
    <t>Remoción de escombros</t>
  </si>
  <si>
    <t>Gastos para extinguir o evitar la extensión y propagación del siniestro</t>
  </si>
  <si>
    <t>Gastos para la preservación de los bienes asegurados</t>
  </si>
  <si>
    <t>Gastos para la reposición de documentos e información</t>
  </si>
  <si>
    <t>Honorarios profesionales incluyendo gastos de viaje</t>
  </si>
  <si>
    <t>Flete aéreo</t>
  </si>
  <si>
    <t>Equipos electrónicos móviles o portátiles fuera de los predios asegurados</t>
  </si>
  <si>
    <t>Portadores externos de datos</t>
  </si>
  <si>
    <t>Incremento costos de operación</t>
  </si>
  <si>
    <t>Maquinaria herramienta y equipo móvil o portátil fuera de predios</t>
  </si>
  <si>
    <t>Cobertura para montajes y construcciones nuevas</t>
  </si>
  <si>
    <t>Labores y materiales</t>
  </si>
  <si>
    <t>Traslado temporal</t>
  </si>
  <si>
    <t>Ferias y exposiciones</t>
  </si>
  <si>
    <t>Gastos para demostrar la ocurrencia y cuantía de la perdida</t>
  </si>
  <si>
    <t>Gastos de reconstrucción, los gastos en que se incurra para reconstruir escrituras o planos del inmueble asegurado, cuando se han extraviado o destruido con ocasión del siniestro</t>
  </si>
  <si>
    <t>Gastos para acelerar la reparación o reemplazo</t>
  </si>
  <si>
    <t>Hurto simple para equipos móviles o portátiles fuera del territorio colombiano</t>
  </si>
  <si>
    <t>Perdida de medios refrigerantes, aceite dieléctrico de transformadores y aceites térmicos</t>
  </si>
  <si>
    <t xml:space="preserve"> - Forma Inglesa </t>
  </si>
  <si>
    <t>12 meses</t>
  </si>
  <si>
    <t>Revocacion de la poliza</t>
  </si>
  <si>
    <t>Anticipo de indemnizaciones</t>
  </si>
  <si>
    <t>Derechos sobre el salvamento</t>
  </si>
  <si>
    <t>Primera opción de compra del salvamento</t>
  </si>
  <si>
    <t>Se amparan los daños generados por vehículos propios</t>
  </si>
  <si>
    <t>Reparaciones en caso de siniestro</t>
  </si>
  <si>
    <t xml:space="preserve">Renta 12 meses </t>
  </si>
  <si>
    <t>Dentro del valor asegurado de maquinaría incluye moldes</t>
  </si>
  <si>
    <t>La mercancía asegurada es propia y de terceros en consignación</t>
  </si>
  <si>
    <t>Hasta el 50% una vez demostrada la cuantía y la ocurrencia del siniestro</t>
  </si>
  <si>
    <t>De comun acuerdo entre las partes</t>
  </si>
  <si>
    <t>$360.000.000 ( $30.000.000 por mes )</t>
  </si>
  <si>
    <t>30% del valor asegurado de maquinaría, siempre y cuando tal perdida sea consecuencia de un daño material indemnizable bajo la póliza</t>
  </si>
  <si>
    <t>Se aclara que el valor del edificio de la finca ubicada en san francisco via al mar, kilometro 17, los beneficiarios son los señores: Inhur S.A.</t>
  </si>
  <si>
    <t>Se aclara que el software, programas, registros cuando sean de partes o componentes de la maquinaria y equipo (de producción) se entienden como cubiertos</t>
  </si>
  <si>
    <t>se deja aclarado que los artículos indicados en el predio no 1 como: muebles y enseres, maquinaria y equipo, dinero en efectivo, equipos de cómputo, equipos de laboratorio, prensas y placas su valor asegurado corresponde a la totalidad de los bienes distribuidos en los diferentes predios asegurados en la póliza. Sujeto a discriminar a la compañía el valor asegurable de cada uno de los artículo en cada predio</t>
  </si>
  <si>
    <t>Los amparos de remoción de escombros, renta, honorarios profesionales, gastos de preservación, gastos de extinción, gastos de viaje y estadía, gastos adicionales por trabajo nocturno, festivos, flete expreso, propiedad personal de empleados, reposición de archivos, rotura accidental de vidrios y gastos para sustentación y demostración de la pérdida, operan sin aplicación de deducible.</t>
  </si>
  <si>
    <t>Se incluyen riesgos ubicados en la zona franca</t>
  </si>
  <si>
    <t>No concurrencia de deducibles</t>
  </si>
  <si>
    <t>Se deja constancia que la póliza se extiende a amparar los avisos y vallas de la propiedad de asegurado dentro de los predios o en los predios del asegurado, siempre y cuando haga parte del valor asegurado</t>
  </si>
  <si>
    <t>Cláusula de adecuación a las normas de sismo resistencia y al reglamento técnico de instalaciones eléctricas retie, Norma NTC2050</t>
  </si>
  <si>
    <t>El valor asegurado de los edificios corresponde a valor de reconstrucción de las construcciones que incluyan la adaptación a la norma de diseño y construcción sismorresistente del país de ubicación de los riesgos (Colombia NSR-98), así como sus modificaciones y/o actualizaciones, siempre que el valor de ésta, haya sido tomado en cuenta para la determinación del valor asegurable de las edificaciones aseguradas. No se aceptan límites a primera perdida para las adaptaciones, ni en conjunto con los seguros a valor real</t>
  </si>
  <si>
    <t>Se incluye casa en la isla de providencia en el archipielago de san andres, según reporte de nuestro cliente. Propietario y beneficiario INVERUR S.A.S.NIT.890.324.866</t>
  </si>
  <si>
    <t>El valor asegurado de edificios incluye vías de acceso, mallas y/o muros perimetrales y demás adecuaciones y/o obras civiles hechas por el asegurado dentro de los predios del asegurado</t>
  </si>
  <si>
    <t>Se incluyen bienes a la intemperie ubicados en los predios del asegurado, siempre que estos bienes se encuentren dentro del valor asegurable de la poliza y estos bienes hayan sido diseñado para tal fin.</t>
  </si>
  <si>
    <t>Se aclara que en caso de siniestro que afecte las secciones de incendio y equipo electrónico por un mismo evento, el deducible mínimo para terremoto y hmacc/amit se aplicará solo una vez por cobertura.</t>
  </si>
  <si>
    <t>Se deja constancia que el amparo de extended coverage se hace extensivo a los daños causados a los predios del asegurado, por los vehículos propios y de terceros y a los daños causados por y/o a los avisos y vallas</t>
  </si>
  <si>
    <t>Se aclara que dentro del item de edificio del predio principal, se encuentra incluido el kiosko;
• área aproximada de 15 mts de diametro
• costo aproximado $30.000.000</t>
  </si>
  <si>
    <t>Se aclara que el valor asegurado en el predio de Fanama, por valor de $2.800.000.000, corresponde a:
1. Inyectora por valor de $ 800.000.000
2. Moldes y troqueles por valor de $2.000.000.000</t>
  </si>
  <si>
    <t>Dentro de los bienes asegurados se incluye los postes, líneas y lámparas de alumbrado público, dentro de las instalaciones del riesgo</t>
  </si>
  <si>
    <t>Se aclara que la maquinaria asegurada tiene componentes eléctricos, electrónicos y mecánicos</t>
  </si>
  <si>
    <t>La cobertura de rotura accidental de vidrios se extiende a amparar los predios arrendados o bajo responsabilidad del asegurado siempre y cuando estos bienes se encuentren incluidos en el valor total asegurado</t>
  </si>
  <si>
    <t>- Período de indemnización</t>
  </si>
  <si>
    <t>Las cláusulas de garantías que figuran en la póliza, solo serán aplicables en aquellos siniestros que tengan relación con ellas y no en los que ocurran por eventos ajenos a ellas</t>
  </si>
  <si>
    <t>Hurto calificado para mercancías: cobertura 100%</t>
  </si>
  <si>
    <t>Se incluye hurto simple para contenidos, excepto dineros y mercancias</t>
  </si>
  <si>
    <t>La mercancia asegurada es propia y de terceros en consignación</t>
  </si>
  <si>
    <t xml:space="preserve">Dinero: </t>
  </si>
  <si>
    <t>Se incluye sublimite de perdida de contenidos</t>
  </si>
  <si>
    <t>Se incluye cobertura para aceites lubricantes o  refrigerantes siempre y cuando tal perdida sea consecuencia de un daño material indemnizable bajo la póliza</t>
  </si>
  <si>
    <t>Se otorga cobertura para los moldes cuyo valor asegurado se encuentra incluido en maquinaría</t>
  </si>
  <si>
    <t>Gastos adicionales por alquiler de equipos</t>
  </si>
  <si>
    <t xml:space="preserve">La especificación de la póliza causados por un accidente indemnizable a los objetos arriba mencionados sujeto a:
A) una suma asegurada por separado en la especificación de la póliza para el aceite lubricante o el refrigerante.
B) una deducción de la depreciación propia de acuerdo con la duración media indicada por el fabricante o a determinar de otra forma en el momento de la perdida"
</t>
  </si>
  <si>
    <t>Cobertura por daños consecuenciales por remodelaciones, nuevas edificaciones, montaje de nuevas plantas y/o montaje de maquinaría y equipo que no haya estado previamente operando dentro de los predios asegurados. Siempre y cuando el valor del montaje y/o construcción Sea inferior a $700.000.000 excluye Alop, mantenimiento simple o amplio y pruebas</t>
  </si>
  <si>
    <t>El presente amparo cubre en las condiciones particulares y en los mismos términos, exclusiones y condiciones del módulo, las perdidas de o daños a materiales de refractario y/o revestimiento de hornos industriales y calderas, siempre bajo el supuesto de que tales perdidas de o daños refractario y/o revestimiento de hornos industriales y calderas sean causados por un accidente indemnizable bajo este módulo. Adicionalmente bajo el supuesto de que la cantidad indemnizable respecto a estos objetos afectados será depreciada mediante una tasa anual, que se determinará en el momento de la pérdida. Esta tasa no deberá ser inferior al 20% por año. La cobertura, sin embargo, cesará cuando el monto de la depreciación exceda del 80%.</t>
  </si>
  <si>
    <t>VALOR DE REPOSICIÓN:
Se entiende por valor de reposición el costo que exigirá la adquisición de un equipo de la misma clase y capacidad, incluyendo el costo de transporte, gasto de montaje y derechos de aduana si los hubiere.
Como perdida total se entiende la destrucción total de la maquina o equipo asegurada, de forma tal que no sea factible su reparación o cuando el costo de la reparación iguale o exceda el valor real de dicha maquina o equipo."</t>
  </si>
  <si>
    <t>VALOR REAL:
Se entiende el valor de reposición o reemplazo menos el demérito por uso, el cual se estipulará de acuerdo a la siguiente tabla de valores:
El demérito se aplica dependiendo del tipo del equipo y siguiendo las recomendaciones del fabricante. Sin embargo el demérito mínimo a aplicar es el siguiente:"</t>
  </si>
  <si>
    <t>Se incluye cobertura para cadenas y cintas transportadoras.</t>
  </si>
  <si>
    <t>"el presente amparo cubre, hasta por el límite establecido en las condiciones particulares y en los mismos términos, exclusiones y condiciones del módulo, las perdidas o daños a cadenas y cintas transportadoras, siempre bajo el supuesto de que tales perdidas de o daños a cadenas y cintas transportadoras sean causados por un accidente indemnizable bajo este módulo. Adicionalmente bajo el supuesto de que la cantidad indemnizable respecto a estos objetos afectados será depreciada mediante una tasa anual, que se determinará en el momento de la pérdida. Esta tasa no deberá ser inferior al 15% por año. La cobertura, sin embargo, cesará cuando el monto de la depreciación exceda del 75%."</t>
  </si>
  <si>
    <t>Se incluye cobertura para eq. Electrónico debidos a la suspensión de la energía y su posterior restablecimiento</t>
  </si>
  <si>
    <t>Se otorga cobertura por hurto simple para equipos fijos de oficina</t>
  </si>
  <si>
    <t>Se aclara que la cobertura de equipo electrónico se amparan los daños al equipo de climatización</t>
  </si>
  <si>
    <t>Se incluyen las siguientes tablas de demérito para los casos de pérdidas totales por causa de equipo móvil o de equipo electrónico. La indemnización se efectuará en concordancia con lo previsto en las presentes tablas pero a valor real y no de reposición.
Valor de reposición: se entiende por valor de reposición el costo que exigirá la adquisición de un equipo de la misma clase y capacidad, incluyendo el costo de transporte, gasto de montaje y derechos de aduana si los hubiere. Como perdida total se entiende la destrucción total de la maquina o equipo asegurada, de forma tal que no sea factible su reparación o cuando el costo de la reparación iguale o exceda el valor real de dicha maquina o equipo.
Valor real: se entiende el valor de reposición o reemplazo menos el demérito por uso, el cual se estipulará de acuerdo a la siguiente tabla de valores"</t>
  </si>
  <si>
    <t>Ajuste de la utilidad bruta anual:</t>
  </si>
  <si>
    <t>Excepción por deducible a la cláusula de daño</t>
  </si>
  <si>
    <t>Sublimite de honorarios auditores incluyendo los gastos de viaje y estadía</t>
  </si>
  <si>
    <t>Dentro de la nómina se incluye al personal a término fijo, término indefinido, contrato por servicios</t>
  </si>
  <si>
    <t>Amparo automático nuevas coberturas en incendio y rotura</t>
  </si>
  <si>
    <t>Periodo de indemnización</t>
  </si>
  <si>
    <t>Existencias Acumuladas</t>
  </si>
  <si>
    <t>Operación de fabricación y comercialización de luminarias, balastros y arrancadores para lámparas de sodio, halogenuro metálicos y tecnología LED para iluminación vial, industrial y comercial, decorativa urbana y Arquitectónica.</t>
  </si>
  <si>
    <t>Se otorga la cobertura para equipos móviles o portátiles fuera del territorio colombiano, incluyendo hurto smple</t>
  </si>
  <si>
    <t xml:space="preserve"> 283    ( Fijos 169 + Temporales 114 )</t>
  </si>
  <si>
    <t xml:space="preserve"> $840 mill ( Fijos $660 m + Temporales $180 m</t>
  </si>
  <si>
    <t>PERIODO INDEMN 12 MESES</t>
  </si>
  <si>
    <t xml:space="preserve">Se incluye hurto simple </t>
  </si>
  <si>
    <t xml:space="preserve"> - Honorarios de revisores, contadores</t>
  </si>
  <si>
    <t>Costos de demolición e incremento en los costos de construcción</t>
  </si>
  <si>
    <t>Costos de limpieza y descontaminación de terreno y/o agua</t>
  </si>
  <si>
    <t>- Gastos Extras, gastos por flete expreso y gastos de viaje</t>
  </si>
  <si>
    <t>- Lucro Cesante Contingente por Interrupción de accesos, siempre y cuando existan daños en el predio asegurado</t>
  </si>
  <si>
    <t xml:space="preserve"> - Lucro Cesante como consecuencia de la suspensión o reducción de los servicios energía eléctrica, agua, vapor, combustibles, refrigeración o telecomunicaciones,</t>
  </si>
  <si>
    <t>- Lucro Cesante Contingente a consecuencia de un siniestro en los locales de Proveedores, distribuidores o procesadores y Clientes únicamente de primera línea.</t>
  </si>
  <si>
    <t>Vidrios planos</t>
  </si>
  <si>
    <t>Gastos adicionales por horas extras trabajo nocturno, trabajo en días feriados y flete expreso</t>
  </si>
  <si>
    <t>Amparo automático de nuevos bienes y propiedades</t>
  </si>
  <si>
    <t>Bienes bajo cuidado, tenencia y control, siempre y cuando sean necesarios para la operación del asegurado</t>
  </si>
  <si>
    <t>Gastos por licencias y permisos, para reconstruir el inmueble asegurado</t>
  </si>
  <si>
    <t>Avisos y vallas y elementos publicitarios</t>
  </si>
  <si>
    <t xml:space="preserve">Se amparan mercancías de terceros </t>
  </si>
  <si>
    <t>"la compañía indemnizara al asegurado por perdida de aceites, lubricantes o refrigerantes en: el objeto no contenido en la especificación de la póliza causados por un accidente indemnizable a los objetos arriba mencionados sujeto a: A) una suma asegurada por separado en la especificación de la póliza para el aceite lubricante o el refrigerante.
B) una deducción de la depreciación propia de acuerdo con la duración media indicada por el fabricante o a determinar de otra forma en el momento de la perdida"</t>
  </si>
  <si>
    <t>Extensión de locales arrendados:  Se ampara la perdida de utilidad bruta que sufra el asegurado por la suspensión, cierre o reducción necesaria de las actividades normales del asegurado y que se originen como consecuencia de la destrucción o del daño de las propiedades que forman los establecimientos que son propiedad de terceros y en los cuales el asegurado realiza sus actividades. Máximo 6 meses</t>
  </si>
  <si>
    <t>Propiedad Horizontal</t>
  </si>
  <si>
    <t xml:space="preserve">Reparaciones Provisionales </t>
  </si>
  <si>
    <t>Para efectos de todas las secciones de la póliza se deja aclarado que los muebles y enseres incluyen equipos de oficina, divisiones, paneles, sala sistemas, persianas y superficies.</t>
  </si>
  <si>
    <t>CLÁUSULAS ADICIONALES PARA EL MODULO DE LUCRO CESANTE</t>
  </si>
  <si>
    <t>Se aclara que se incluye como proveedor a la empresa fabrica nacional de manijas FANAMA con una incidencia del 80%, se aclara que se debe tener un plan de contingencia en caso de falla del suministro de este proveedor, dicho plan debe estar por escrito y entregado a la compañía de seguros.</t>
  </si>
  <si>
    <t>BASE ALTERNATIVA</t>
  </si>
  <si>
    <t xml:space="preserve">El ASEGURADO tendrá la opción de seleccionar, para la determinación de la indemnización, si se hace con base en las unidades dejadas de producir o con base en la disminución de los ingresos, teniendo en cuenta las siguientes condiciones: </t>
  </si>
  <si>
    <t xml:space="preserve">* Solamente uno de los dos métodos será aplicado con referencia a un solo daño. </t>
  </si>
  <si>
    <t>* La Indemnización no podrá colocar al ASEGURADO en una posición financiera superior a aquella en la que estaría si no hubiera ocurrido el siniestro.</t>
  </si>
  <si>
    <t>Definiciones aplicables al cálculo de la indemnización con base en unidades dejadas de producir:</t>
  </si>
  <si>
    <r>
      <rPr>
        <b/>
        <sz val="11"/>
        <color indexed="8"/>
        <rFont val="Arial"/>
        <family val="2"/>
      </rPr>
      <t xml:space="preserve">* </t>
    </r>
    <r>
      <rPr>
        <b/>
        <u/>
        <sz val="11"/>
        <color indexed="8"/>
        <rFont val="Arial"/>
        <family val="2"/>
      </rPr>
      <t>Precio Unitario:</t>
    </r>
    <r>
      <rPr>
        <sz val="11"/>
        <color indexed="8"/>
        <rFont val="Arial"/>
        <family val="2"/>
      </rPr>
      <t xml:space="preserve"> Se entenderá el término precio unitario por producto, como la utilidad neta más los gastos fijos imputables a éste por unidad de producción.</t>
    </r>
  </si>
  <si>
    <r>
      <rPr>
        <b/>
        <sz val="11"/>
        <color indexed="8"/>
        <rFont val="Arial"/>
        <family val="2"/>
      </rPr>
      <t xml:space="preserve">* </t>
    </r>
    <r>
      <rPr>
        <b/>
        <u/>
        <sz val="11"/>
        <color indexed="8"/>
        <rFont val="Arial"/>
        <family val="2"/>
      </rPr>
      <t>Suma Asegurada Anual:</t>
    </r>
    <r>
      <rPr>
        <sz val="11"/>
        <color indexed="8"/>
        <rFont val="Arial"/>
        <family val="2"/>
      </rPr>
      <t xml:space="preserve"> Se calculará como la sumatoria de los productos resultantes de la multiplicación entre el Precio Unitario, por producto y el número de unidades de dicho producto producidas por el ASEGURADO durante un año consecutivo contado a partir del día de ocurrencia del “Daño“.</t>
    </r>
  </si>
  <si>
    <r>
      <rPr>
        <b/>
        <sz val="11"/>
        <color indexed="8"/>
        <rFont val="Arial"/>
        <family val="2"/>
      </rPr>
      <t xml:space="preserve">* </t>
    </r>
    <r>
      <rPr>
        <b/>
        <u/>
        <sz val="11"/>
        <color indexed="8"/>
        <rFont val="Arial"/>
        <family val="2"/>
      </rPr>
      <t xml:space="preserve">Indemnización: </t>
    </r>
    <r>
      <rPr>
        <sz val="11"/>
        <color indexed="8"/>
        <rFont val="Arial"/>
        <family val="2"/>
      </rPr>
      <t xml:space="preserve"> La indemnización será la sumatoria de la multiplicación entre el precio unitario y el número de unidades dejadas de producir de cada producto, como consecuencia del siniestro.</t>
    </r>
  </si>
  <si>
    <t>No se aplicará la regla proporcional derivada de un seguro insuficiente o infraseguro, siempre y cuando el ASEGURADO presente un avalúo actualizado de los bienes asegurados y declare el valor de la Utilidad Bruta, En caso contrario, se aplicará seguro insuficiente si el número de unidades con base en las cuales se fijó la suma asegurada, resultara menor que el número de unidades que el ASEGURADO hubiese producido si no hubiera ocurrido el “Daño”, durante los doce (12) meses inmediatamente anteriores a la fecha de normalización de la producción, es decir, la fecha en la cual la producción deja de ser afectada como consecuencia del siniestro, o cuando termine el período de indemnización acordado, lo que ocurra primero, la cantidad a pagar se reducirá proporcionalmente.</t>
  </si>
  <si>
    <t>Se autoriza el mantenimiento de maquinaria y equipo por personal del asegurado calificado para ello y bajo las recomendaciones del fabricante.</t>
  </si>
  <si>
    <t>90 Dias</t>
  </si>
  <si>
    <t>La cobertura de terremoto, temblor se extiende a tanques, patios y escaleras exteriores, chimeneas, cualesquiera otra Construcción separada de las edificaciones amparadas, siempre y cuando haga parte del valor asegurado</t>
  </si>
  <si>
    <t>Restablecimiento automático de la suma asegurada por pago de siniestro</t>
  </si>
  <si>
    <t>Designación de bienes</t>
  </si>
  <si>
    <t>Cláusulas de definición de bienes en general incluyendo edificio, maquinaria, mercancía, equipo de oficina, muebles y enseres.</t>
  </si>
  <si>
    <t>Cobertura de adecuación de suelos y terrenos que lleguen a afectarse como consecuencia de un terremoto.</t>
  </si>
  <si>
    <t>Cláusula de 72 horas para terremoto y demás eventos de la naturaleza.</t>
  </si>
  <si>
    <t xml:space="preserve">Amparo automático para maquinas o equipos en demostración, </t>
  </si>
  <si>
    <t>Gastos extras por alquiler de equipos de reemplazo, de los asegurados inicialmente bajo la póliza, mientras dure el período de reacondicionamiento, revisión, mantenimiento y fines similares:</t>
  </si>
  <si>
    <t>Experticio técnico:  En caso de existir discrepancias, entre la compañía de seguros y el asegurado, en cuanto a si el siniestro constituye una pérdida parcial o total o con relación a otros aspectos de orden técnico, la decisión final será de ingenieros, peritos o técnicos expertos en la actividad que desarrolla el asegurado, según los intereses afectados por el siniestro.</t>
  </si>
  <si>
    <t>Se aclara que los equipos de cómputo y accesorios, incluyen cableado estructurado.</t>
  </si>
  <si>
    <t>Marcas y sellos de fábrica.</t>
  </si>
  <si>
    <t>Clausula de Conjuntos: Si como consecuencia de un riesgo amparado por la póliza, una máquina, pieza o equipo integrante de un conjunto, sufre daños que no permitan su separación o reemplazo y debido a ella las demás partes o componentes no afectados, no pueden ser utilizados o no pueden seguir funcionando, la póliza en un todo de acuerdo con sus cláusulas y condiciones, indemnizará el valor asegurado de la totalidad del conjunto inutilizado.</t>
  </si>
  <si>
    <t>Daños a cimentaciones</t>
  </si>
  <si>
    <t>Clausula de Interdependencia : entre Roy Alpha y Roy Alpha del Cauca</t>
  </si>
  <si>
    <t>Cobertura por daños consecuenciales por remodelaciones, nuevas edificaciones, montaje de nuevas plantas y/o montaje de maquinaría y equipo que no haya estado previamente operando dentro de los predios asegurados. Únicamente para los bienes y eventos amparados bajo la presente póliza.</t>
  </si>
  <si>
    <t>Bajo la cobertura principal de la póliza se amparan Los daños y su lucro cesante que puedan presentarse en los bienes que son objetos de desmontaje para reparación, limpieza, revisión, acondicionamiento y su posterior montaje, dentro del proceso normal de las plantas.</t>
  </si>
  <si>
    <t>Se aclara que las garantías indicadas en la presente póliza operarán como exclusiones Por lo tanto no darán lugar a la nulidad del presente contrato.</t>
  </si>
  <si>
    <t>Edad (años) demérito anual a aplicar en % (aplicado a partir del primer año, de acuerdo con la edad del equipo)
0 A 5 AÑOS                       0%
ENTRE 5 Y 10 AÑOS        3%
MÁS DE 10 AÑOS           5% ANUAL MÁXIMO 50%
Para efectos de la aplicación de estas tablas de demérito, se tendrá en cuanta la fecha de construcción del equipo y no la fecha de actualización.</t>
  </si>
  <si>
    <t xml:space="preserve">Para equipo eléctrico y electrónico (todos los equipos) el demérito se aplica dependiendo del tipo del equipo y siguiendo las recomendaciones del fabricante. Sin embargo, el demérito mínimo a aplicar es el siguiente:
EDAD (AÑOS)                DEMÉRITO ANUAL A APLICAR EN %
 0 A 3                                                     0%
MÁS DE 3 AÑOS                     8% ANUAL MÁXIMO 50%
(Aplicado a partir del primer año, de acuerdo con la edad del equipo)
Para efectos de la aplicación de estas tablas de demérito, se tendrá en cuanta la fecha de construcción del equipo y no la fecha de actualización
</t>
  </si>
  <si>
    <t>Lucro cesante 10%, sin cobro de prima</t>
  </si>
  <si>
    <t xml:space="preserve">50% evento / 100% vigencia </t>
  </si>
  <si>
    <t>40% evento/ 80% vigencia
Opera en exceso de los limites asegurados $100/ $100 /$200 o cualquier límite superior contratado por el asegurado bajo la póliza voluntaria de automóviles. En caso de no poseer esta cobertura se tomaran estos valores como deducibles. No cubre pasajeros.</t>
  </si>
  <si>
    <t>5% evento / 10% vigencia</t>
  </si>
  <si>
    <t>30% evento / 50% vigencia
Sublimite para hurto calificado de vehículos
COP $150.000.000 evento /COP $ 300.000.000 vigencia</t>
  </si>
  <si>
    <t>100% (Opera en exceso de las pólizas individuales que cada contratista y subcontratista debe tener contratada y vigente. En caso de no tener una póliza contratada se aplicará un deducible de COP $5.000.000 toda y cada pérdida)</t>
  </si>
  <si>
    <t>100%. 
Se otorga un límite de 10% por evento y como agregado anual del límite asegurado para amparar los daños a los bienes bajo cuidado tenencia y control</t>
  </si>
  <si>
    <t xml:space="preserve">90 días </t>
  </si>
  <si>
    <t>50% una vez presentado el pirmer informe del ajustador</t>
  </si>
  <si>
    <t>Si, con aviso 60 dias</t>
  </si>
  <si>
    <t>Gastos de defensa</t>
  </si>
  <si>
    <t>Gastos de defensa en proceso penal</t>
  </si>
  <si>
    <t>50%</t>
  </si>
  <si>
    <t>Evento / Vigencia</t>
  </si>
  <si>
    <t>90 días</t>
  </si>
  <si>
    <t>Si, con ajuste al final de la vigencia</t>
  </si>
  <si>
    <t>Hasta 30 días</t>
  </si>
  <si>
    <t>El amparo de bienes de propiedad de terceros se extiende a cubrir las pérdidas sufridas por el asegurado cuando son ocasionadas por empleados no identificados y por el personal suministrado por empresas de servicio temporal, cooperativas y/o de servicios especializados.</t>
  </si>
  <si>
    <t>El termino vendedores incluye a aquellos que laboran con contrato comercial</t>
  </si>
  <si>
    <t>Se deja constancia que como empleado se incluye a los socios y al representante legal de la empresa cuando realizan labores de empleados</t>
  </si>
  <si>
    <t>Se consideran empleados los outsourcing, sena, empleados sin remuneración, estudiantes en práctica y empleados bajo la modalidad de contrato de corretaje de ventas y/o prestación de servicios ó por honorarios siempre y cuando este dentro del control del asegurado</t>
  </si>
  <si>
    <t>Bajo este seguro se extiende a amparar a Roy Alpha del Cauca y/o Iuminarias del Cauca s.a. / Inhur s.a.</t>
  </si>
  <si>
    <t>Errores e Inexactitudes: Queda entendido, convenido y aceptado que, si el Tomador incurriese en errores, omisiones e inexactitudes no imputables a él y al Asegurado, el contrato no será nulo ni hará lugar a la aplicación del inciso tercero del artículo 1058 del código de comercio sobre reducción porcentual de la Prestación asegurada. En este caso se liquidará la prima adecuada al verdadero estado del riesgo.</t>
  </si>
  <si>
    <t>Las pérdidas provenientes de un número plural de eventos descubiertos durante la vigencia del contrato de los cuales haya sido autor principal o en las que se halle implicado un mismo “empleado”, se consideraran para efectos de la póliza como un mismo siniestro. Habrá unidad de evento cuando exista identidad de designio criminal, de medio y de resultado. En caso de delitos continuados la compañía sólo responderá por las pérdidas ocurridas dentro de la vigencia.</t>
  </si>
  <si>
    <t xml:space="preserve">Se deja constancia que el cliente tiene contratada póliza de IRF </t>
  </si>
  <si>
    <t>Depositos bancarios se debe demostrar la responsabilidad de alguno de los empleados del asegurado en el evento</t>
  </si>
  <si>
    <t>Se aclara que las garantías indicadas en la presente póliza operarán como exclusiones, por lo tanto no darán lugar a la nulidad del presente contrato.</t>
  </si>
  <si>
    <t>Dinero en efectivo, cheques, títulos valores y comprobantes de tarjeta de crédito dentro y fuera de caja fuerte</t>
  </si>
  <si>
    <t>Desde las oficinas del asegurado, hasta bancos y/o corporaciones y entidades financieras, entre estas y viceversa dentro de la ciudad de Cali</t>
  </si>
  <si>
    <t>Si, noventa (90) días calendario</t>
  </si>
  <si>
    <t>Si, 30 días.</t>
  </si>
  <si>
    <t>ARTHUR J. GALLAGHER  100%</t>
  </si>
  <si>
    <r>
      <rPr>
        <b/>
        <sz val="14"/>
        <rFont val="Calibri"/>
        <family val="2"/>
        <scheme val="minor"/>
      </rPr>
      <t>Despacho de Importaciones:</t>
    </r>
    <r>
      <rPr>
        <sz val="14"/>
        <rFont val="Calibri"/>
        <family val="2"/>
        <scheme val="minor"/>
      </rPr>
      <t xml:space="preserve">
Desde: Cualquier lugar del mundo
Hasta: Su destino final dentro de Colombia, de acuerdo con las condiciones del contrato de compra-venta e Incoterms acordados previamente a la realización del despacho, incluyendo devoluciones y re-despachos
</t>
    </r>
    <r>
      <rPr>
        <b/>
        <sz val="14"/>
        <rFont val="Calibri"/>
        <family val="2"/>
        <scheme val="minor"/>
      </rPr>
      <t>Despachos Exportaciones:</t>
    </r>
    <r>
      <rPr>
        <sz val="14"/>
        <rFont val="Calibri"/>
        <family val="2"/>
        <scheme val="minor"/>
      </rPr>
      <t xml:space="preserve">
Desde: Cualquier lugar dentro del territorio Colombiano
Hasta: Cualquier lugar del mundo, de acuerdo con las condiciones del contrato de compra-venta e Incoterms acordados previamente a la realización del despacho, incluyendo devoluciones y re-despachos</t>
    </r>
  </si>
  <si>
    <r>
      <rPr>
        <b/>
        <sz val="14"/>
        <rFont val="Calibri"/>
        <family val="2"/>
        <scheme val="minor"/>
      </rPr>
      <t>Despachos Nacionales</t>
    </r>
    <r>
      <rPr>
        <sz val="14"/>
        <rFont val="Calibri"/>
        <family val="2"/>
        <scheme val="minor"/>
      </rPr>
      <t xml:space="preserve">
Desde: Cualquier lugar dentro del territorio Colombiano
Hasta: Su destino final en cualquier lugar de la República de Colombia y viceversa, incluyendo devoluciones y re-despachos.</t>
    </r>
  </si>
  <si>
    <r>
      <rPr>
        <b/>
        <sz val="14"/>
        <rFont val="Calibri"/>
        <family val="2"/>
        <scheme val="minor"/>
      </rPr>
      <t>Despachos Urbanos:</t>
    </r>
    <r>
      <rPr>
        <sz val="14"/>
        <rFont val="Calibri"/>
        <family val="2"/>
        <scheme val="minor"/>
      </rPr>
      <t xml:space="preserve">
Desde: Las bodegas y/o oficinas del asegurado
Hasta: Su destino final en cualquier lugar dentro del perímetro urbano de ciudad colombiana y viceversa incluyendo devoluciones y re-despachos.</t>
    </r>
  </si>
  <si>
    <r>
      <rPr>
        <b/>
        <sz val="14"/>
        <rFont val="Calibri"/>
        <family val="2"/>
        <scheme val="minor"/>
      </rPr>
      <t>Importaciones y exportaciones</t>
    </r>
    <r>
      <rPr>
        <sz val="14"/>
        <rFont val="Calibri"/>
        <family val="2"/>
        <scheme val="minor"/>
      </rPr>
      <t xml:space="preserve">
Marítimo: $600.000.000
Aéreo: $600.000.000
Terrestre: $600.000.000</t>
    </r>
  </si>
  <si>
    <r>
      <rPr>
        <b/>
        <sz val="14"/>
        <rFont val="Calibri"/>
        <family val="2"/>
        <scheme val="minor"/>
      </rPr>
      <t>Despachos Nacionales</t>
    </r>
    <r>
      <rPr>
        <sz val="14"/>
        <rFont val="Calibri"/>
        <family val="2"/>
        <scheme val="minor"/>
      </rPr>
      <t xml:space="preserve">
Aéreo: $300.000.000
Terrestre: $300.000.000
</t>
    </r>
    <r>
      <rPr>
        <b/>
        <sz val="14"/>
        <rFont val="Calibri"/>
        <family val="2"/>
        <scheme val="minor"/>
      </rPr>
      <t>Despachos Urbanos</t>
    </r>
    <r>
      <rPr>
        <sz val="14"/>
        <rFont val="Calibri"/>
        <family val="2"/>
        <scheme val="minor"/>
      </rPr>
      <t xml:space="preserve">
Terrestre: $300.000.000
Vehículos de propiedad del asegurado y de terceros de confianza
Terrestre: $200.000.000
Para efectos de esta póliza, en trayectos terrestres, se considera despacho al valor transportado en cada vehículo, independientemente del número de documentos o guías que lo compongan</t>
    </r>
  </si>
  <si>
    <t>Se incluye : Vicio propio, combustión espontánea, mermas, evaporaciones o filtraciones que no se originen en rotura o daño del empaque.</t>
  </si>
  <si>
    <t>Vía marítima, aérea, terrestre, fluvial, férrea, cabotaje y cualquier otro medio apto e idóneo utilizado por el asegurado, y la combinación entre estos</t>
  </si>
  <si>
    <t>Gastos de Salvamento</t>
  </si>
  <si>
    <t>Esta póliza opera por emisión y cobro Anual Anticipado, tomando como base la prima mínima anual al 85% calculada con el presupuesto aportado según cuadro de arriba</t>
  </si>
  <si>
    <t>Mercancia transportada sobre cubierta</t>
  </si>
  <si>
    <t>Experticio técnico: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</si>
  <si>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Gastos adicionales:
Reembolsará los gastos comprobados en que se incurra hasta el lugar de destino, diferentes a la factura, los fletes e impuestos, tales como los financieros y de la carta de crédito, costos de formularios, servicios de puertos y aeropuertos, almacenajes y manejo de carga, agentes de aduana y primas de seguros incluido dentro de las sumas aseguradas y establecido por el asegurado en la solicitud.</t>
  </si>
  <si>
    <t xml:space="preserve">o Honorarios de auditores, revisores y contadores
o Gastos de viaje y estadía
hasta el 15% del valor del despacho afectado
</t>
  </si>
  <si>
    <t>Desviaciones o descargue forzoso:
Cuando ocurra desviación o cambio de rumbo, descargue forzoso, redespacho, transbordo o cualquier otra variación del viaje o transporte determinados por el transportador en ejercicio de las facultades que le confiere el contrato de transporte, este seguro continúa en vigor y se causará el ajuste de prima correspondiente, liquidado de conformidad con la tarifa vigente.</t>
  </si>
  <si>
    <t>hasta COP 1.200.000.000</t>
  </si>
  <si>
    <t xml:space="preserve">Acumulación : La responsabilidad máxima de la compañía Seguros en esta póliza, será la que se estipula en las condiciones particulares anteriores o en el certificado de seguro respectivo dependiendo del medio de transporte utilizado. Si se concentran varios despachos correspondientes a diferentes conocimientos de embarque, guías aéreas o guías terrestres (carta de porte o remesa terrestre) o guías férreas en puntos de permanencia, el límite máximo de responsabilidad para acumulaciones en permanencias </t>
  </si>
  <si>
    <t>Se amparan durante su transporte las pérdidas y/o daños a los bienes movilizados, causados por terremoto, temblor, erupción volcánica y cualquier otro evento y/o convulsión de la naturaleza.</t>
  </si>
  <si>
    <t>Cobertura para la carga o mercancía que pernocte en parqueaderos o lugares autorizados dentro del medio transportador Cobertura todo riesgo.</t>
  </si>
  <si>
    <t>se otorga de acuerdo con el plan de ruta establecido por el tomador/asegurado en la póliza y su subcontratista de transporte de carga automotor por carretera</t>
  </si>
  <si>
    <t>Liberación de responsabilidad:
Se libera de la responsabilidad al tomador, asegurado y beneficiario de tener que demostrar en que parte del trayecto fue la pérdida, siempre y cuando se tengan los documentos soportes sobre entrega y recibo de las mercancías en las diferentes instancias del trayecto.</t>
  </si>
  <si>
    <t>Aceptado, de acuerdo con los lineamientos establecidos en el artículo 1077 del código de Comercio.</t>
  </si>
  <si>
    <t>Cláusula de distribución de recobros
Con relación a los recobros relacionados con reclamos que estén sujetos a la aplicación del deducible de la póliza, los dineros recuperados, netos después de deducir gastos, serán distribuidos proporcionalmente entre el Asegurado y los Aseguradores de acuerdo con el monto que cada uno haya pagado por su cuenta con relación a la pérdida o daño.</t>
  </si>
  <si>
    <t>Se amparan las pérdidas y/o daños que sufran los contenedores por los cuales el asegurado sea responsable y que sean utilizados en el transporte de bienes asegurados en esta póliza o bien que hayan prestado esta función o que vayan a hacerlo.
Esta cobertura excluye avería particular, ampara la falta de entrega y está sujeta a la aplicación de deducible.
Para esta cobertura se definen en las condiciones particulares de esta póliza los valores máximos asegurados de acuerdo con el tipo de contenedor y en caso de siniestro se indemnizará a valor real.</t>
  </si>
  <si>
    <t>Contaminación
Se encuentra cubierta la pérdida o daño material de la mercancía asegurada que se produzca por la contaminación de la misma, siempre y cuando dicha contaminación sea consecuencia de un evento accidental, súbito e imprevisto amparado bajo la póliza y se presente durante el transporte de la mercancía en los trayectos cubiertos bajo la póliza. En todo caso el asegurado está obligado a tomar todas las medidas para garantizar la limpieza y estanqueidad del medio de transporte antes del cargue.</t>
  </si>
  <si>
    <t>AUTOMATICIDAD DE LA PÓLIZA
El carácter automático de esta póliza, consiste en que durante su vigencia Seguros Sura asegura todos los despachos de bienes indicados en la carátula y/o condiciones particulares de la misma, sin necesidad de celebrar previamente un contrato de seguro para cada despacho.</t>
  </si>
  <si>
    <t>Programa de administración de riesgos</t>
  </si>
  <si>
    <t>Perdida de clientes</t>
  </si>
  <si>
    <t>Amparo adicional documentos a cargo de terceros</t>
  </si>
  <si>
    <t xml:space="preserve">Reemplazo y reconstrucción de libros y/o registros contables. </t>
  </si>
  <si>
    <t>Directores (miembro miembros de Junta Directiva)</t>
  </si>
  <si>
    <t xml:space="preserve">Cláusula de bono por largo plazo </t>
  </si>
  <si>
    <t xml:space="preserve">Cláusula de bono por no reclamación </t>
  </si>
  <si>
    <t>7.5% a tres años</t>
  </si>
  <si>
    <t>Amparo adicional costos de limpieza lsw -238.</t>
  </si>
  <si>
    <t>Póliza Infidelidad y Riesgos Financieros</t>
  </si>
  <si>
    <t>Carrera 34 100 300 Parq Industrial Bodega 7 Arroyohondo Yumbo</t>
  </si>
  <si>
    <t>LUCASA ( Luminarias del Cauca S.A. ) Parque Industrial y Comercial del Cauca Etapa 4 - Puerto Tejada Cauca</t>
  </si>
  <si>
    <t>OFERTA CHUBB</t>
  </si>
  <si>
    <t>31/08/2020-1305-P-10-
CLACHUBB20160026-000</t>
  </si>
  <si>
    <t>Poliza Automática</t>
  </si>
  <si>
    <t xml:space="preserve">4.1. Este seguro no se aplica en la medida en que las sanciones económicas o comerciales u otras leyes o regulaciones nos prohíban proporcionar el seguro, incluido, entre otros, el pago de reclamaciones. Todos los demás términos y condiciones de la póliza no se modifican. </t>
  </si>
  <si>
    <t>4.2. La cobertura otorgada bajo el presente documento no ampara ninguna exposición proveniente de, o relacionada con, ningún país, organización o persona que se encuentre actualmente sancionado, embargado o con el o la cual haya limitaciones comerciales impuestas por la oficina de control de activos extranjeros del departamento de tesorería de estados unidos de américa (u.s. treasury department: office of foreign assets control) por lo que se deja expresa constancia que el presente contrato de seguro no ampara transportes que tengan como origen o destino cualesquiera de los siguientes países: algeria, cuba, chad, libia, iran, irak, corea del norte, georgia, serbia, montenegro (ex yugoslavia), albania, croacia, laos, libano, siria, angola, somalia, sudán, zaire, yemen, pakistan, afganistán, golfo persico y aguas adyacentes incluyendo golfo de oman, y costas del mar rojo, balcanes (bosnia, herzegovina, bulgaria, eslovenia, macedonia, rumania, kosovo), bielorusia, burma (myanmar), costa de marfil, etiopia, república centroafricana, liberia, república democrática del congo, guinea, nigeria, zimbawe, zaire, sierra leona, uzbekistan, sri lanka así como países que eventualmente podrán ser excluidos por determinación de leyes de los estados unidos de américa.</t>
  </si>
  <si>
    <t xml:space="preserve">4.3. Despachos realizados en empresas transportadoras terrestres de carga que no estén legalmente conformadas, autorizadas y habilitadas por las respectivas autoridades para realizar este tipo de operación. </t>
  </si>
  <si>
    <t xml:space="preserve">4.4. Movilizaciones en vehículos particulares, salvo las excepciones previa y expresamente aprobadas por chubb seguros s.a. </t>
  </si>
  <si>
    <t xml:space="preserve">4.5. Transporte de petróleo crudo, flores, teléfonos celulares, cigarrillos, licores, software, armas y municiones, explosivos, frutas frescas, animales vivos, vidrios, bombillas e iluminarias y demás bienes que no tengan relación con el giro normal del negocio. </t>
  </si>
  <si>
    <t xml:space="preserve">4.6. Daños o pérdidas por oxidación, herrumbe, moho y decoloración. </t>
  </si>
  <si>
    <t xml:space="preserve">4.7. Daños mecánicos y eléctricos cuando no están originados en un riesgo cubierto bajo esta póliza. </t>
  </si>
  <si>
    <t xml:space="preserve">4.8. Riesgos en curso al inicio de esta cobertura. </t>
  </si>
  <si>
    <t xml:space="preserve">4.9. Vicio propio, combustión espontánea, mermas, evaporaciones o filtraciones que no se originen en rotura o daño del empaque. </t>
  </si>
  <si>
    <t xml:space="preserve">4.10. Errores o faltas en el despacho o por haberse despachado los bienes en mal estado </t>
  </si>
  <si>
    <t xml:space="preserve">4.11. Multas y sanciones </t>
  </si>
  <si>
    <t xml:space="preserve">4.12. Movilizaciones en vehículos automotores terrestres cuyo modelo es superior a 25 años. </t>
  </si>
  <si>
    <t xml:space="preserve">4.13. Almacenaje puro y manejo de inventarios. </t>
  </si>
  <si>
    <t xml:space="preserve">4.14. Transporte de bienes sobre cubierta en el modo marítimo, fluvial o lacustre, a excepción de los bienes que se encuentren embalados en contenedores que puedan asegurarse a la cubierta del buque o embarcación. </t>
  </si>
  <si>
    <t>4.15. Transporte de mercancías en barcazas y/o embarcaciones destinadas para el transporte fluvial que no se realice con empresas legalmente constituidas y certificadas por dimar y el ministerio de transporte, y que cuenten con el seguro de responsabilidad civil vigente exigido por las normas que regulan la habilitación de empresa dedicadas a este tipo de transporte.</t>
  </si>
  <si>
    <t xml:space="preserve">4.16. Se excluyen los daños causados en pasos bajo nivel, puentes o túneles en que la carga exceda las medidas y pesos reglamentarios. </t>
  </si>
  <si>
    <t xml:space="preserve">4.17. Despachos que no cumplan con la normatividad establecida para el transporte de bienes extradimensionados y/o extrapesados </t>
  </si>
  <si>
    <t xml:space="preserve">4.18. Se excluyen las movilizaciones que se realicen en vehículos transportadores que no cuenten con rastreo satelital por g.p.s. aplica para despachos con un valor asegurado superior a $200.000.000 </t>
  </si>
  <si>
    <t xml:space="preserve">4.19. En ningún caso éste seguro cubrirá los daños y / o pérdidas como consecuencia de ataques químicos, biológicos, bioquímicos, uso de armas electromagnéticas, uso de computadores, sistemas, programas, virus de computación, y procesos con cualquier sistema electrónico como medio para causar daño. </t>
  </si>
  <si>
    <t xml:space="preserve">4.20. Pérdidas o daños a contenedores </t>
  </si>
  <si>
    <t xml:space="preserve">4.21. Queda totalmente excluida la mojadura, oxidación, corrosión y/o decoloración cuando la mercancía carezca de empaque o este sea deficiente o cuando la oxidación, corrosión, decoloración sea característica inherente al material asegurado </t>
  </si>
  <si>
    <t xml:space="preserve">4.23. Infidelidad de empleados, desaparición misteriosa, hurto simple y sustracción sin violencia. </t>
  </si>
  <si>
    <t>4.22. Maquinaria o mercancía usada y/o dañada: daños o perdidas parciales, saqueo, herrumbre, oxidación, decoloración y corrosión, raspaduras, abolladuras, astilladuras y costo de repintado, torsiones, flexiones, dobladuras y distorsiones, avería interna, daño eléctrico, electrónico o mecánico y descalibración a menos que el asegurado acredite fehacientemente que han ocurrido como consecuencia de un accidente sufrido por el medio de transporte en el trayecto asegurado.</t>
  </si>
  <si>
    <t xml:space="preserve">4.24. Las demás contenidas en el condicionado general de la póliza. </t>
  </si>
  <si>
    <t>Maritimo, aereo y terrestre</t>
  </si>
  <si>
    <t>Prima minima</t>
  </si>
  <si>
    <t>Modalidad de cobro</t>
  </si>
  <si>
    <t>Anual</t>
  </si>
  <si>
    <t>45 días contados a partir del inicio de la vigencia o 30 días a partir de la expedición del documento, lo que ocurra primero.</t>
  </si>
  <si>
    <t>No forman parte del presupuesto los proyectos específicos, los cuales serán analizados despacho a despacho y las primas de seguro se cobrarán separadamente.</t>
  </si>
  <si>
    <t>En todo caso al final de la vigencia la prima mínima no será inferior al 100% de la prima anual calculada sobre el presupuesto inicial.</t>
  </si>
  <si>
    <t>Movilizaciones en vehículos particulares y/o de terceros que no estén afiliados a empresas de transporte legalmente constituidas, siempre y cuando el conductor y vehículo no tengan antecedentes de hurto</t>
  </si>
  <si>
    <t>$ 50.000.000 evento / vigencia</t>
  </si>
  <si>
    <t>Consensualidad: La presente cotización queda condicionada a que el destinatario la acepte por escrito. Además a que no se presente variación en el riesgo asegurable, ni a que se den modificaciones a la información aportada por el interesado.</t>
  </si>
  <si>
    <t>Vigencia de la cotización hasta Marzo 23 de 2021, si para esa fecha CHUBB SEGUROS S.A., no tiene noticias sobre la materialización del negocio, no se considerará en riesgo y automáticamente cerrará el expediente.</t>
  </si>
  <si>
    <t>Cotización sujeta a la siniestralidad informada por el intermediario de seguros. En caso de conocerse cualquier cambio en esta información CHUBB SEGUROS S.A. se reserva el derecho de modificar o retirar esta cotización.</t>
  </si>
  <si>
    <t>Esta cotización no compromete a CHUBB SEGUROS S.A. con el otorgamiento de amparo, ni constituye cobertura de seguro hasta tanto CHUBB SEGUROS S.A. lo haya manifestado expresamente, indicando la fecha de iniciación de la vigencia, con posterioridad al recibo en su domicilio de la aceptación escrita por parte del Tomador y a la entrega del SARLAFT, con todos sus documentos de soporte.</t>
  </si>
  <si>
    <t>En caso de aceptación de la presente cotización, para efectos del pago de la prima, no se reciben pagos en tarjeta de crédito.</t>
  </si>
  <si>
    <t>Cláusula compromisoria o de Arbitramento Sede Cali</t>
  </si>
  <si>
    <t>ACTUAL CHUBB</t>
  </si>
  <si>
    <t>Despachos Nacionales
Aéreo y Terrestre: $260.000.000
Despachos Urbanos
Terrestre: $260.000.000
Vehículos de propiedad del asegurado y de terceros de confianza
Terrestre: $100.000.000</t>
  </si>
  <si>
    <t>Lucro Cesante</t>
  </si>
  <si>
    <t>Con cobro de prima</t>
  </si>
  <si>
    <t>Sin cobro de prima</t>
  </si>
  <si>
    <t>Instrucciones al despachador: La garantía respecto al aviso de despacho se entenderá cumplida mediante la anotación correspondiente en la Carta de Crédito, Crédito Documentario u orden de compra. Por otro lado se entenderá cumplida la garantía relativa al empaque de las mercancías mediante notificación escrita del Asegurado enviada a su Proveedor, donde le exija a este último como mínimo la utilización de empaques según normas internacionales que rigen para la materia, con el fin de preservar los bienes de cualquier daño durante su movilización</t>
  </si>
  <si>
    <t>Horario de movilización 24 horas del día los 7 días de la semana</t>
  </si>
  <si>
    <t>Designación de ajustador De común acuerdo con el asegurado</t>
  </si>
  <si>
    <t>Anticipo de indemnización 50% una vez demostrada ocurrencia y cuantía por el Asegurado y determinada la cobertura por el Asegurador</t>
  </si>
  <si>
    <t>Ampliacion de la vigencia de la cobertura; En caso de vencimiento de los plazos establecidos en la póliza para que la mercancía llegue a su destino final la Compañía conviene en ampliarlos  automáticamente por 60 días y el asegurado se compromete a pagar la prima correspondiente a las tasas establecidas en la tarifa.</t>
  </si>
  <si>
    <t>No incluye</t>
  </si>
  <si>
    <t>No acepta</t>
  </si>
  <si>
    <t>Chubb Seguros S.A. 100%</t>
  </si>
  <si>
    <t>WTW</t>
  </si>
  <si>
    <t>14/09/2020-1305-P-13- CLACHUBB20160012-000I
14/09/2020-1305-NT-13-P&amp;CNTCHUBBSEG039</t>
  </si>
  <si>
    <t>Esta oferta no se presenta como monolinea, por lo tanto la presente cotización esta sujeta a que el asegurado tome con Chubb la póliza de Daños y/o Responsabilidad Civil Profesional para servicios misceláneos</t>
  </si>
  <si>
    <t>Moneda falsa, Pérdidas por giros postales</t>
  </si>
  <si>
    <t>Gastos:
Gastos de Investigación 
Gastos legales
Gastos por acceso no autorizado al sistema informático</t>
  </si>
  <si>
    <t>No otorga</t>
  </si>
  <si>
    <t>No obstante lo indicado en las condiciones generales de la póliza sección “pertenencia”, se sublimita esta cobertura: 
(A) Para efectos de la cobertura bajo los amparos: 1. Infidelidad de Empleados; 2. Predios; 3. Tránsito; 4. Falsificación de Cheques y otros Documentos; 5. Falsificación de Documento de Retiro de Propiedad; 6. Falsificación Extendida; 7. Hurto por Computador; 8. Fraude en Transferencia de Fondos; 9. Moneda Falsificada y Giros Postales; 10. Fraude en Tarjetas de Crédito y 14. Incendio, Asonada, Motín, Conmoción civil o popular, Huelga, Actos mal intencionados de Terceros, Terremoto, Maremoto, Temblor o Erupción volcánica, la responsabilidad de la Compañía bajo esta póliza se aplicará únicamente a Dinero, Títulos Valores u otras Propiedades de pertenencia del Asegurado o por las cuales el Asegurado sea legalmente responsable, o conservadas bajo el control del Asegurado en cualquier capacidad, sea que el Asegurado fuere responsable o no dado que:
(1) La Compañía no será responsable por daño a los Predios a menos que el Asegurado sea el dueño de dichos Predios o sea legalmente responsable de tal daño; o
(2) Con respecto al Amparo 1. Infidelidad de Empleados, la Compañía no será responsable de Dinero, Títulos Valores u otras Propiedades de un Cliente.</t>
  </si>
  <si>
    <t xml:space="preserve">Caravana de Camiones:  No obstante a lo mencionado en las condiciones generales de la póliza, los límites descritos anteriormente, corresponden al límite máximo de responsabilidad de la compañía de seguros por evento en caso de concentración de varios despachos en una sola unidad transportadora o en sitio de almacenamiento, caravana o convoy. Se entiende como caravana, todos aquellos despachos que se realicen con intervalos de tiempo menores a 60 minutos y/o 15 km de distancia </t>
  </si>
  <si>
    <t>Predios y empleados adicionales : Los Amparos 1. Infidelidad de Empleados, 2. Predios, aplican automáticamente a los nuevos Empleados y Predios que el Asegurado adquiere o contrata durante la Vigencia de la Póliza y mientras se mantengan como mínimo las mismas protecciones de seguridad informadas a la Compañía en el formulario de solicitud.</t>
  </si>
  <si>
    <t>Amparo adicional de costo neto financiero :
Tasa de interés máxima mensual  _____%.
límite máximo de indemnización de $____________ por mes y $___________ en el agregado anual.
Período máximo de indemnización de _______________meses.</t>
  </si>
  <si>
    <t>TI: 1.5% mes
LMI $30.000.000 por mes y $270.000.000 en el agregado anual.
PMI: 9 meses
Deducible 1 mes</t>
  </si>
  <si>
    <t xml:space="preserve">sublimite de $ 200’000.000 para toda y cada pérdida y en el agregado anual. </t>
  </si>
  <si>
    <t>No obstante lo indicado en las condiciones generales de la póliza se otorga cobertura para obras de arte únicamente bajo el amparo 1. Infidelidad De Empleados. Dicha cobertura solo entrará en efecto una vez el asegurado presente la lista de las obras de arte a asegurar, con su correspondiente avalúo. Las nuevas obras de arte adquiridas por el asegurado durante el periodo de la póliza, quedarán automáticamente cubiertas sin el acuerdo previo a la compañía de Seguros y sin costo de prima adicional</t>
  </si>
  <si>
    <t>Para los efectos de la presente cláusula se entiende por cargo sensible, cualquier empleado que tenga contacto o maneje títulos valores, cheques, códigos, llaves, cajas fuertes, cheques en blanco, transferencias electrónicas de fondos o propiedades que sean de valor.
Se aclara que en caso de siniestro se revisará la salida a vacaciones del empleado o empleados que causó o causaron el siniestro, de empleados directamente relacionados o que hayan tenido injerencia directa con las áreas involucradas en la pérdida y de las áreas de control.</t>
  </si>
  <si>
    <r>
      <rPr>
        <b/>
        <sz val="14"/>
        <rFont val="Calibri"/>
        <family val="2"/>
        <scheme val="minor"/>
      </rPr>
      <t>Exclusión de vacaciones</t>
    </r>
    <r>
      <rPr>
        <sz val="14"/>
        <rFont val="Calibri"/>
        <family val="2"/>
        <scheme val="minor"/>
      </rPr>
      <t xml:space="preserve">
Por medio de esta cláusula se acuerda que esta póliza se enmienda al añadir a la sección 17. exclusiones de las condiciones generales de la póliza, la siguiente exclusión adicional:
La cobertura bajo esta póliza no se aplica a:
Pérdidas como resultado directo o indirecto de que el personal con cargos sensibles no tomen obligatoriamente dos semanas consecutivas de vacaciones por año. las ausencias de estos cargos sensibles por un período mínimo de dos semanas consecutivas, se tendrán en cuenta para cumplir con esta condición, siempre y cuando no tenga acceso físico a los predios o los sistemas de computador del asegurado.
</t>
    </r>
  </si>
  <si>
    <r>
      <rPr>
        <b/>
        <sz val="14"/>
        <rFont val="Calibri"/>
        <family val="2"/>
        <scheme val="minor"/>
      </rPr>
      <t>Exclusión de control dual y segregación de funciones</t>
    </r>
    <r>
      <rPr>
        <sz val="14"/>
        <rFont val="Calibri"/>
        <family val="2"/>
        <scheme val="minor"/>
      </rPr>
      <t xml:space="preserve">
Por medio de esta cláusula se acuerda que esta póliza se enmienda al añadir a la sección 16. exclusiones de las condiciones generales de la póliza, la siguiente exclusión adicional:
La cobertura bajo esta póliza no se aplica a:
Pérdida por la ausencia de segregación de funciones, custodia conjunta y controles duales en el manejo de efectivo, títulos valores y cheques, llaves de las cajas fuertes y cajillas de seguridad, códigos, llaves de pruebas, transferencias electrónicas, cheques en blanco, giros, valores similares o propiedad que potencialmente sea de valor.</t>
    </r>
  </si>
  <si>
    <r>
      <t>E</t>
    </r>
    <r>
      <rPr>
        <b/>
        <sz val="14"/>
        <rFont val="Calibri"/>
        <family val="2"/>
        <scheme val="minor"/>
      </rPr>
      <t>xclusión de transporte de efectivo</t>
    </r>
    <r>
      <rPr>
        <sz val="14"/>
        <rFont val="Calibri"/>
        <family val="2"/>
        <scheme val="minor"/>
      </rPr>
      <t xml:space="preserve">
Por medio de esta cláusula se acuerda que esta póliza se enmienda al añadir a la sección 18. exclusiones de las condiciones generales de la póliza, la siguiente exclusión adicional:
la cobertura bajo esta póliza no se aplica a:
Pérdida directa o indirecta de dinero en efectivo cuando el transporte de este no sea realizado a través de compañías transportadoras de valores legalmente constituidas y no hayan reportado el 100% de los valores transportados al transportador.</t>
    </r>
  </si>
  <si>
    <t>Se excluye toda perdida resultante de la no realización de una auditoria interna de la oficina principal sucursales o agencias por lo menos una vez en cada periodo de 12 meses.</t>
  </si>
  <si>
    <t>Se excluyen las pérdidas o reclamos que resulten, total o parcialmente, de pagos, transferencias o giros de cualquier índole (por teléfono, fax, Internet, correo electrónico, o cualquier otro medio electrónico o no), en los cuales el asegurado no haya implantado un sistema de doble control en el cual se cumplan como mínimo los siguientes requisitos:</t>
  </si>
  <si>
    <t>a. se requieran dos usuarios para que la transacción sea ejecutada;</t>
  </si>
  <si>
    <t>b. la transferencia, pago o giro debe ser realizada a personas previamente registradas y autorizadas por el asegurado;</t>
  </si>
  <si>
    <t>c. la información de las personas receptoras de los pagos, transferencias o giros debe haber sido previamente verificada por el asegurado", y</t>
  </si>
  <si>
    <t>d. Se requiere para cambios de cuentas bancarias contacto telefónico por parte del asegurado a los datos registrados en la base de datos del asegurado respecto del proveedor/cliente previo al recibo de solicitud de cambio/modificación, independiente de los nuevos datos que se estén suministrado en dicha solicitud, con el fin de validar el cambio de la cuenta bancaria.</t>
  </si>
  <si>
    <t>Cláusula compromisoria o de arbitramento</t>
  </si>
  <si>
    <t>No obstante lo indicado en las condiciones generales de la póliza se excluye el terrorismo</t>
  </si>
  <si>
    <t>La presente cotización se sujeta a recibir la siguiente información ANTES de la fecha de iniciación de la vigencia, una vez recibida la información las condiciones aquí propuestas podrían variar:</t>
  </si>
  <si>
    <t>Demas exclusiones contenidas en el clausulado de la póliza</t>
  </si>
  <si>
    <t>1. Confirmación escrita del asegurado que a la fecha de iniciación vigencia de la póliza no tiene conocimiento de algún hecho o circunstancia que pueda afectar la cobertura de la póliza</t>
  </si>
  <si>
    <t>2. Formato de Información complementaria de Conocimiento del Cliente, (puede bajarse por Internet en la siguiente dirección: Lo anterior se solicita de acuerdo con las regulaciones de la Superintendencia bancaria para compañías de Seguros</t>
  </si>
  <si>
    <t>Nota 1: La presente cotización está sujeta a la no existencia de nuevos siniestros o circunstancias potenciales y a la no agravación del riesgo con respecto a lo informado en el formulario de solicitud y sus anexos, antes de la fecha de la iniciación de la vigencia de la póliza. En caso de presentarse tales situaciones los términos de la presente cotización serán susceptibles de ser modificados.</t>
  </si>
  <si>
    <t>Nota 2: Esta cotización no compromete a Chubb Seguros Colombia al otorgamiento del amparo respectivo hasta tanto Chubb lo haya manifestado expresamente, indicando la fecha de iniciación de vigencia, con posterioridad al recibo en su domicilio, de la aceptación por parte del tomador.</t>
  </si>
  <si>
    <t>Nota 3: La presente cotización se encuentra sujeta a las condiciones generales y exclusiones de la POLIZA DE RIESGOS FINANCIEROS PARA ENTIDADES NO FINANCIERAS CRIME Registro Superfinanciera 14/09/2020-1305-P-13- CLACHUBB20160012-000I ,14/09/2020-1305-NT-13-P&amp;CNTCHUBBSEG039 y comprende exclusivamente los amparos relacionados</t>
  </si>
  <si>
    <t>Nota 4: CHUBB SEGUROS COLOMBIA S.A. es una subsidiaria de una casa matriz de EE.UU. y CHUBB Limited, una empresa que cotiza en la Bolsa de Nueva York. Por consiguiente, CHUBB SEGUROS COLOMBIA S.A. está sujeta a ciertas leyes y regulaciones de Estados Unidos [además de las restricciones de sanciones de la Unión Europea, las Naciones Unidas y nacionales] que pueden prohibirle la prestación de cobertura o el pago de reclamaciones a determinadas personas entidades o asegurar ciertos tipos de actividades relacionadas con determinados países como Irán, Siria, Corea del Norte, Sudán del Norte y Cuba.</t>
  </si>
  <si>
    <t>45 dias fecha inicio de vigencia</t>
  </si>
  <si>
    <t>30 dias, vence en Marzo 16/21</t>
  </si>
  <si>
    <t>20/04/2017-1305-P-13- CLACHUBB20160012</t>
  </si>
  <si>
    <t>RC D&amp;O y/o Daños</t>
  </si>
  <si>
    <t>RC Profesional y/o Daños</t>
  </si>
  <si>
    <t>No estaba como exclusión</t>
  </si>
  <si>
    <t>?</t>
  </si>
  <si>
    <t>9 meses</t>
  </si>
  <si>
    <t>"Todo Riesgo Daño Material" Texto CHUBB Seguros de Colombia S.A.</t>
  </si>
  <si>
    <t>(*) El Limite de terrorismo es único para daños materiales . Único combinado Evento – Vigencia. Se entiende que este limite es la responsabilidad máxima de la Compañía de seguros por cualquier reclamación relacionada con eventos de HMACC y AMIT (Terrorismo); es decir los conceptos tales como pero no limitados a Remoción de Escombros y Honorarios profesionales ya se dan por incluidos dentro de dicho limite.</t>
  </si>
  <si>
    <t>(*) Actos mal intencionados de terceros (incluye terrorismo)</t>
  </si>
  <si>
    <t>Hurto simple para equipos electrónicos de oficina</t>
  </si>
  <si>
    <t>15%de la perdida minimo 1 smmlv</t>
  </si>
  <si>
    <t>3% del valor asegurable</t>
  </si>
  <si>
    <t>Sin deducible para eventos hasta COP$2.000.000; para eventos con montos superiores, deducible demás eventos.</t>
  </si>
  <si>
    <t>No presenta esta opción</t>
  </si>
  <si>
    <t>Si excpeto para AMIT Y TERRORISMO</t>
  </si>
  <si>
    <t>El mantenimiento de los equipos debe ser realizado, según las especificaciones del fabricante</t>
  </si>
  <si>
    <t>Los equipo eléctricos y electrónicos deben tener pararayos, supresores de pico e instalación de puesta a tierra, según normas técnicas al respecto.</t>
  </si>
  <si>
    <t xml:space="preserve"> Definición de mensajero particular : Persona mayor de edad, empleado del asegurado o vinculado mediante empresa de trabajo temporal. </t>
  </si>
  <si>
    <t xml:space="preserve">Amparo de hurto para la póliza de valores </t>
  </si>
  <si>
    <t>30 dias, hmacc, amit 10 dias</t>
  </si>
  <si>
    <t>Trayectos multiples: Por trayecto múltiple se entiende aquel en el cual el mensajero en un mismo trayecto realiza varios recorridos recolectando o entregando bienes asegurados mediante esta póliza) la responsabilidad máxima de la aseguradora en todo momento del trayecto no excederá el límite por despacho definido en las condiciones particulares según las medidas de seguridad implementadas</t>
  </si>
  <si>
    <r>
      <rPr>
        <b/>
        <sz val="15"/>
        <rFont val="Calibri"/>
        <family val="2"/>
        <scheme val="minor"/>
      </rPr>
      <t xml:space="preserve">COP$10.000.000 </t>
    </r>
    <r>
      <rPr>
        <sz val="15"/>
        <rFont val="Calibri"/>
        <family val="2"/>
        <scheme val="minor"/>
      </rPr>
      <t>Condiciones y medidas de seguridad exigidas según el valor del despacho</t>
    </r>
  </si>
  <si>
    <t>Los dineros serán movilizados por mensajero particular, vendedores, cobradores, gerentes, dueños, instaladores entendiéndose como persona natural, mayor de edad, vinculado bajo contrato laboral con el asegurado.</t>
  </si>
  <si>
    <t>Ver condiciones generales de la póliza</t>
  </si>
  <si>
    <t>15% de la perdida minimo 2 smmlv</t>
  </si>
  <si>
    <t>Cualquier reclamación por pérdidas ocurridas fuera de la vigencia del presente seguro.</t>
  </si>
  <si>
    <t xml:space="preserve"> Se excluyen daños por reconocimiento electrónico de datos (Exclusión absoluta).</t>
  </si>
  <si>
    <t>Restablecimiento automático del valor asegurado por pago de siniestro.</t>
  </si>
  <si>
    <t>Protección a depósitos bancarios.</t>
  </si>
  <si>
    <t>Demas contenidas en las condiciones de la póliza</t>
  </si>
  <si>
    <t>Activos fijos: reposición o reemplazo
Existencias: valor de costo</t>
  </si>
  <si>
    <t>maximo $ 200.000.000</t>
  </si>
  <si>
    <t>El límite indicado en la carátula de esta póliza o mediante anexo como suma asegurada, es el límite máximo de responsabilidad de la compañía por todos los siniestros ocurridos durante la vigencia del seguro que puedan afectar cualquier cobertura amparada bajo esta sección por manejo global comercial, incluyendo los sublímites otorgados</t>
  </si>
  <si>
    <t>Se establece como límite único combinado por evento y anual agregado para todos los amparos y anexos la suma de $70.000.000. Este límite opera para todos los amparos y coberturas contratados en la póliza</t>
  </si>
  <si>
    <t>Definición de empleado : Para los efectos de la cobertura brindada bajo el presente módulo, la palabra "empleado" significa la persona natural que presta sus servicios al Asegurado dentro del territorio nacional, vinculada a éste mediante contrato de trabajo, prestación de servicios u otro que designe la empresa</t>
  </si>
  <si>
    <t>Que no excedan en $10.000.000 el deducible pactado y esten dentro del 10% del valor total de la póliza</t>
  </si>
  <si>
    <t>En el evento que por solicitud de algún reasegurador, la aseguradora deba nombrar una firma ajustadora diferente a la relacionada, lo podrá hacer pero el ajustador local nombrado seguirá haciendo su labor y sus honorarios serán reconocidos por la cláusula de gastos para la demostración de la ocurrencia y cuantía del siniestro.</t>
  </si>
  <si>
    <t xml:space="preserve">Se excluye riesgos ubicados en la zona franca del pacifico </t>
  </si>
  <si>
    <t xml:space="preserve">Hasta el 1% de la suma asegurada, máximo 10 s.m.m.lv. </t>
  </si>
  <si>
    <t>Hurto simple para contenidos, excepto dineros y mercancías</t>
  </si>
  <si>
    <t>Se aclara que en el predio de Fanama Bogotá, el item de maquinaria y equipo; corresponde a inyectoras, moldes y troqueles, según relación suministrada por nuestro cliente</t>
  </si>
  <si>
    <t xml:space="preserve">Se incluyen las siguientes tablas de demérito para los casos de pérdidas totales por causa de rotura de maquinaria, la indemnización se efectuará en concordancia con lo previsto en las presentes tablas pero a valor real y no de reposición. </t>
  </si>
  <si>
    <t xml:space="preserve">Sublimite $10.000.000 evento y $20.000.000 vigencia, sublimite para hurto simple $10.000.000 evento/vigencia </t>
  </si>
  <si>
    <t xml:space="preserve">Gastos adicionales por alquiler de equipos, siempre y cuando tal perdida sea consecuencia de un daño material indemnizable bajo la póliza </t>
  </si>
  <si>
    <t xml:space="preserve">No tasacion de la propiedad dañada en caso de siniestro cuando la cuantia reclamada sea igual o inferior a $10.000.000 </t>
  </si>
  <si>
    <t xml:space="preserve">Para efecto de todas las secciones de la poliza, se deja aclarado que el tomador, asegurado y beneficiario es: ROY ALPHA S.A. Y/O LUMINARIAS DEL CAUCA S.A. Y/O INHUR S.A. </t>
  </si>
  <si>
    <t xml:space="preserve">Se aclara que la relación de valor asegurables que reposan en el archivo hacen parte de la póliza. </t>
  </si>
  <si>
    <t>3.2 cualquier virus, bacteria, parásito u otro organismo o cualquier variación de este, ya sea que se considere vivo o no, que sea capaz de causar angustia física, enfermedad o dolencia.
4. Este endoso se aplica a todas las ampliaciones de cobertura, coberturas adicionales, excepciones a cualquier exclusión y otros acuerdos de aseguramiento.
Todos los demás términos, condiciones y exclusiones de la póliza siguen siendo los mismos.</t>
  </si>
  <si>
    <r>
      <rPr>
        <b/>
        <sz val="14"/>
        <color theme="1"/>
        <rFont val="Arial"/>
        <family val="2"/>
      </rPr>
      <t>Endoso de enfermedad transmisible :</t>
    </r>
    <r>
      <rPr>
        <sz val="14"/>
        <color theme="1"/>
        <rFont val="Arial"/>
        <family val="2"/>
      </rPr>
      <t xml:space="preserve">
1. No obstante y con independencia de cualquier otra disposición de esta póliza en sentido contrario, esta póliza no asegura ninguna pérdida, daño, reclamo, costo, gasto u otra suma, sea cual fuere, que surja directa o
indirectamente de, o que de cualquier manera sea atribuible a o relacionada con, conectada con, o que ocurra simultáneamente o en cualquier secuencia con:
1.1 una Enfermedad Transmisible; o
1.2 el miedo a o la amenaza (ya sea real o percibida) de una enfermedad transmisible.
2. Para los propósitos de este endoso, pérdida, daño, reclamo, costo, gasto u otra suma, incluye, pero no se limita a, cualquier costo de limpieza, desintoxicación, eliminación, monitoreo o prueba:
2.1 para una Enfermedad Transmisible, o
2.2 cualquier propiedad asegurada en virtud de este documento que esté o pueda verse afectada por una Enfermedad Transmisible.
3. 3. Como se usa aquí, una Enfermedad Transmisible significa cualquier:
3.1 angustia física, enfermedad o dolencia causada o transmitida directa o indirectamente por cualquier virus, bacteria, parásito u otro organismo o cualquier variación de este, ya sea que se considere vivo o no, e
independientemente de los medios de transmisión; o
</t>
    </r>
  </si>
  <si>
    <t>2. Sujeta a todos los términos, condiciones, limitaciones y exclusiones de esta póliza o cualquier endoso a la misma, esta póliza cubre pérdida física o daño físico a la propiedad asegurada bajo esta póliza, causado por cualquier
incendio o explosión que resulte directamente de un incidente cibernético, a menos que este incidente sea causado por, contribuido por, como resultado de, que surja de o esté relacionado con un acto cibernético, incluidas, entre
otras, cualquier acción tomada para controlar, prevenir, suprimir, o remediar cualquier acto cibernético.
3. Sujeta a todos los términos, condiciones, limitaciones y exclusiones de esta póliza o cualquier endoso a la misma, en caso que los Medios de Procesamiento de Información de propiedad u operados por el Afiliado sufran pérdida
física o daño físico asegurados por esta póliza, esta póliza cubrirá el costo de reparación o reemplazo de los Medios de Procesamiento de Información en sí más los costos de copia de la información de back-ups o de originales de
una generación anterior. Si dichos medios no se reparan, reemplazan o restauran, la base de valoración será el costo de los Medios de Procesamiento de Información en blanco. Sin embargo, esta póliza excluye cualquier cantidad
relacionada con el valor de dicha información, para el Afiliado o cualquier otra parte, incluso si dicha información no puede</t>
  </si>
  <si>
    <r>
      <t xml:space="preserve">Endoso propiedad cibernética y de la información :
</t>
    </r>
    <r>
      <rPr>
        <sz val="14"/>
        <color theme="1"/>
        <rFont val="Arial"/>
        <family val="2"/>
      </rPr>
      <t>1. Sin perjuicio de cualquier disposición en contrario, dentro de esta póliza o cualquier endoso a la misma, esta póliza excluye cualquier:
1.1. pérdida de información cibernética, a menos que esté sujeta a las disposiciones del párrafo 2;
1.2. pérdida, daño, responsabilidad, reclamo, costo, gasto de cualquier naturaleza causada directa o indirectamente por, contribuida por, resultante de, derivada de o en relación con cualquier pérdida por su uso, reducción de
funcionalidad, reparación, reemplazo, restauración o reproducción de cualquier información, incluyendo cualquier cantidad relacionada con el valor de dicha información, a menos que esté sujeto a las disposiciones del párrafo 3; Independientemente de cualquier otra causa o evento que contribuya simultáneamente o en cualquier otra secuencia a la misma.</t>
    </r>
  </si>
  <si>
    <t>4. En el caso que alguna de las partes de este endoso se considere inválida o inaplicable, el resto permanecerá en pleno vigor y efecto.
5. Este endoso reemplaza y, si entra en conflicto con cualquier otra redacción de esta póliza o cualquier respaldo que tenga relación con la pérdida de información cibernética, la información o los Medios de Procesamiento de
Información, la reemplazará.
Definiciones
6. Pérdida de información cibernética significa cualquier pérdida, daño, responsabilidad, reclamo, costo o gasto de cualquier naturaleza causada directa o indirectamente por, contribuido por, como resultado de, que surja de o
esté relacionado con cualquier acto cibernético o incidente cibernético, incluidos, sin limitarse, cualquier acción tomada para controlar, prevenir, reprimir o remediar cualquier acto cibernético o incidente cibernético.
7. Acto cibernético significa un acto no autorizado, malicioso o criminal o una serie de actos relacionados no autorizados, maliciosos o criminales, independientemente de la hora y el lugar, o la amenaza o engaño del mismo que
implica el acceso, procesamiento, uso u operación de cualquier sistema informático.</t>
  </si>
  <si>
    <t>8. Incidente cibernético significa:
8.1. cualquier error u omisión o serie de errores u omisiones relacionados que impliquen el acceso, procesamiento, uso u operación de cualquier sistema informático; o
8.2. cualquier indisponibilidad o falla parcial o total o serie de indisponibilidades parciales o totales relacionadas o fallas para acceder, procesar, usar u operar cualquier sistema informático.
9. Sistema informático significa:
9.1. cualquier computadora, hardware, software, sistema de comunicaciones, dispositivo electrónico (incluidos, sin limitarse, teléfono inteligente, computadora portátil, tableta, dispositivo portátil), servidor, nube o
microcontrolador, incluyendo cualquier sistema similar o cualquier configuración de los mencionados anteriormente, incluidos los asociados entrada, salida, dispositivo de almacenamiento de datos, equipo de red o instalación
de respaldo,
propiedad u operado por el Afiliado o de cualquier otra parte.
10. Datos significa información, hechos, conceptos, código o cualquier otra información de cualquier tipo que se registre o transmita en una forma para ser utilizada, accedida, procesada, transmitida o almacenada por un sistema
informático.
11. Medios de Procesamiento de Información significa cualquier propiedad asegurada por esta póliza en la que se puede almacenar la información, pero no la información en sí.</t>
  </si>
  <si>
    <t>Demas exclusiones contenidas en las condiciones generales de la póliza</t>
  </si>
  <si>
    <t>Daños morales y fisiológicos causados por un daño físico y/o material están cubiertos siempre y cuando un detrimento patrimonial para el asegurado, dictaminado por un juez o por mutuo acuerdo entre las partes.
En ambas instancias debe estar involucrada la compañía</t>
  </si>
  <si>
    <t>A los efectos de esta póliza, se aplican las siguientes definiciones de Terrorismo:</t>
  </si>
  <si>
    <r>
      <rPr>
        <b/>
        <sz val="14"/>
        <color theme="1"/>
        <rFont val="Arial"/>
        <family val="2"/>
      </rPr>
      <t xml:space="preserve">Acto de terrorismo: </t>
    </r>
    <r>
      <rPr>
        <sz val="14"/>
        <color theme="1"/>
        <rFont val="Arial"/>
        <family val="2"/>
      </rPr>
      <t xml:space="preserve">significa un acto o una serie de actos, incluido el uso de la fuerza o la violencia, de cualquier persona o grupo (s) de personas, ya sea actuando solo o en nombre de o en conexión con cualquier
organización (es), cometidos por motivos políticos, religiosos o fines ideológicos, incluida la intención de influir en cualquier gobierno y / o hacer temer al público por tales fines.
</t>
    </r>
    <r>
      <rPr>
        <b/>
        <sz val="14"/>
        <color theme="1"/>
        <rFont val="Arial"/>
        <family val="2"/>
      </rPr>
      <t xml:space="preserve">Sabotaje: </t>
    </r>
    <r>
      <rPr>
        <sz val="14"/>
        <color theme="1"/>
        <rFont val="Arial"/>
        <family val="2"/>
      </rPr>
      <t>significa un acto subversivo o una serie de actos cometidos con fines políticos, religiosos o ideológicos, incluida la intención de influir en cualquier gobierno y / o de temer al público con tales fines.</t>
    </r>
  </si>
  <si>
    <r>
      <rPr>
        <b/>
        <sz val="14"/>
        <color theme="1"/>
        <rFont val="Arial"/>
        <family val="2"/>
      </rPr>
      <t xml:space="preserve">Ocurrencia: </t>
    </r>
    <r>
      <rPr>
        <sz val="14"/>
        <color theme="1"/>
        <rFont val="Arial"/>
        <family val="2"/>
      </rPr>
      <t>significa cualquier pérdida y / o serie de pérdidas que surjan y sean directamente causadas por cualquier peligro nombrado o serie de peligros nombrados para el mismo propósito o causa. La duración y extensión de cualquier “Suceso” se limitará a todas las pérdidas sufridas por el Asegurado en la propiedad asegurada durante cualquier período de 72 horas consecutivas que surjan del mismo propósito o causa con respecto a Acto de Terrorismo y Sabotaje.
Sin embargo, ningún período de 72 horas consecutivas arriba puede extenderse más allá del vencimiento de esta Póliza, a menos que el Asegurado sufra primero pérdidas físicas o daños físicos por cualquiera de los peligros nombrados o una serie de peligros nombrados antes del vencimiento y dentro de dicho período de ni deberá ningún período de 72 horas consecutivas comienzan antes de la inclusión de esta Política.</t>
    </r>
  </si>
  <si>
    <t>Nota: • CHUBB Seguros de Colombia S.A. es una subsidiaria de una casa matriz de EE.UU. y CHUBB, una empresa que cotiza en la Bolsa de Nueva York. Por
consiguiente, CHUBB Seguros de Colombia S.A. está sujeta a ciertas leyes y regulaciones de Estados Unidos [además de las restricciones de sanciones de la Unión Europea, las Naciones Unidas y nacionales] que pueden prohibirle la prestación de cobertura o el pago de reclamaciones a determinadas personas o entidades o asegurar ciertos tipos de actividades relacionadas con determinados
países como Irán, Siria, Corea del Norte, Sudán del Norte y Cuba.</t>
  </si>
  <si>
    <t>Apreciado Intermediario recuerde que si su cliente nos elige como la mejor opción, es importante poder facilitarle el cumplimiento de los compromisos adquiridos, por lo tanto agradecemos remitirnos los siguientes documentos, que se requieren para el proceso de suscripción y expedición de la póliza:</t>
  </si>
  <si>
    <t>- Solicitud de Seguro o Slip de condiciones
- Formulario de Conocimiento de Cliente
- Camara de Comercio
- RUT
- Inspección del riesgo (cuando asi se requiera y se haya definido con antelación)
- Cédula Legible Representante Legal ampliada al 150% con firma y huella en original.
- Estados financieros del cierre anterior y/o declaración de renta del mismo año (Nota: el 1 de abril de cada año, las empresas
contarán con la información del año que terminó tres meses antes).
- Siniestralidad historica (mínimo tres años)
- Información adicional que se estime conveniente para la suscripción, esta deberá definirse previamente.</t>
  </si>
  <si>
    <t>Se aclara que la expedición de la póliza esta sujeta al envio de la siguiente información, el cual hace parte del Plan Integral de Gestión de Terremoto, expedido por la SIF y es obligatorio tenerla :</t>
  </si>
  <si>
    <t>1. Dirección, Longitud, Latitud de cada uno de los riesgos asegurados</t>
  </si>
  <si>
    <t>2. Uso de Riesgo</t>
  </si>
  <si>
    <t>3. Año de construcción de los riesgos asegurados,conforme la información del punto 1.</t>
  </si>
  <si>
    <t>4. Tipo de estructura ( Concreto Reforzado, Mamposteria, Acero, etc..)</t>
  </si>
  <si>
    <t>5. Numero total de pisos desde el nivel del terreno</t>
  </si>
  <si>
    <t>Ampliación de cobertura para Amparo Automático de nuevas propiedades</t>
  </si>
  <si>
    <t>No lo tiene</t>
  </si>
  <si>
    <t>Eventos de la naturaleza para San Andres y Providencia</t>
  </si>
  <si>
    <t>Terrestre</t>
  </si>
  <si>
    <t>Nomina de Chubb</t>
  </si>
  <si>
    <t>$250.000.000 ($20.000.000 / mes )</t>
  </si>
  <si>
    <t>Incendio y/o rayo en aparatos eléctricos incluidosen la cobertura básica al 100%</t>
  </si>
  <si>
    <t>$76.683.800</t>
  </si>
  <si>
    <t xml:space="preserve">CLAUSULA DE EVENTO CIBERNETICO
La pérdida de Datos derivados de un evento cibernético, incluyendo los Datos que el ASEGURADO cubierto por la presente póliza, mantenga bajo su cuidado o custodia, o sea legalmente responsable de los mismos.
La presente exclusión no será aplicable, exista o no exista un evento Cibernético, a las pérdidas generadas por los siguientes riesgos: incendios, relámpagos,
Definiciones clausula de evento cibernetico
Información legible por computadora, incluyendo software, programas disponibles, soportes informáticos, independientemente de la manera en que sea usada o
reproducida, incluyendo a título enunciativo pero no limitativo, bases de datos, texto, medios digitales o imágenes.
</t>
  </si>
  <si>
    <t>Evento Cibernético:
a. Una violación de la seguridad de la red, o
b. Uso no autorizado de una red informática, o
c. Un virus de computadora, o
d. Daño o destrucción accidental del soporte de datos o de los Datos según la definición anterior, de manera que los Datos almacenados no sean legibles por
la computadora, o
e. Deterioro, daño, destrucción o desaparición de Datos debido a un error humano.
Siempre que ocurra:
i. En el local del ASEGURADO, o
Ii. En locales externos, en el caso que el ASEGURADO haya autorizado a terceros a procesar información, incluyendo instalaciones de mantenimiento, o
III. En instalaciones externas de almacenamiento de copias de seguridad, o
iv. Durante la transmisión.</t>
  </si>
  <si>
    <t>No trae</t>
  </si>
  <si>
    <t xml:space="preserve">No aplicación de infraseguro o seguro insuficiente </t>
  </si>
  <si>
    <t>30/09/2020-1305-P-06-CLACHUBB20160069 -000I
30-09-2020-1305-NT-06-P&amp;CNTCHUBBSEG063</t>
  </si>
  <si>
    <t>Si, en caso de no tener poliza deducible del 10% minimo $ 10.000.000</t>
  </si>
  <si>
    <t>Si, para daños a los bienes de terceros, otorga un limite del 5%</t>
  </si>
  <si>
    <t>$ 1.250 mill evento / $ 2.500 mill Vigencia. Sublímite para hurto calificado de vehículos $100 mill evento / $200 mill vigencia.</t>
  </si>
  <si>
    <t>Limite por evento $1.800 mill
Límite anual agregado $3.600 mill</t>
  </si>
  <si>
    <t>Limite por evento $15 mill
Límite anual agregado $500 mill</t>
  </si>
  <si>
    <t>15% min $ 10.000.000</t>
  </si>
  <si>
    <t>15% min USD 3.000</t>
  </si>
  <si>
    <t>10% min 2 smmlv</t>
  </si>
  <si>
    <t>Solo Predios, aviso 30 dias</t>
  </si>
  <si>
    <t>en los términos y condiciones del Código de Comercio.</t>
  </si>
  <si>
    <t>Arbitramento.</t>
  </si>
  <si>
    <t>Conocimiento del riesgo de acuerdo con lo establecido en el código de comercio</t>
  </si>
  <si>
    <t>Colombia (Excluye Extraterritorialidad)</t>
  </si>
  <si>
    <t>En caso de existir otros seguros contratados por el asegurado amparando las coberturas otorgadas en esta propuesta, esta póliza entrara a cubrir en exceso de dichos seguros.</t>
  </si>
  <si>
    <t xml:space="preserve">Actos de dios, fuerza mayor y/o de la naturaleza. </t>
  </si>
  <si>
    <t xml:space="preserve">Abuso físico y/o sexual. </t>
  </si>
  <si>
    <t xml:space="preserve">Restablecimiento automático del valor asegurado. </t>
  </si>
  <si>
    <t xml:space="preserve">Se excluye reclamaciones provenientes de Silice, Plomo y productos derivados. </t>
  </si>
  <si>
    <t xml:space="preserve">Se excluye la responsabilidad civil por enfermedad profesional. </t>
  </si>
  <si>
    <t xml:space="preserve">Se excluyen reclamaciones provenientes de hongos y líquenes. </t>
  </si>
  <si>
    <t xml:space="preserve">Se excluye responsabilidad civil proveniente de asbestos, asbestosis, siliconas y materiales relacionados con asbestos. </t>
  </si>
  <si>
    <t xml:space="preserve">Se excluye la responsabilidad civil por el uso de juegos pirotécnicos. </t>
  </si>
  <si>
    <t xml:space="preserve">Se excluyen daños a propiedades existentes, propiedades adyacentes. </t>
  </si>
  <si>
    <t xml:space="preserve">Se excluyen daños a redes y conductos subterráneos. </t>
  </si>
  <si>
    <t xml:space="preserve">Se excluyen la contaminación auditiva, radioactiva y paulatina. </t>
  </si>
  <si>
    <t>Se excluye cualquier daño y/o perjuicio, reclamación, demanda, pérdida, costo, gasto y/o lesión, incluyendo la muerte, pasado, presente o futuro, relacionadas con, derivadas de, resultado de, o causados directa o indirectamente por asbestos / asbestosis, urea de formaldehído, pcb, pcnbs, hidrocarburos clorinados, plomo, askarel, combustibles compuestos oxigenados incluyendo pero no limitando a mtbe (éter butílico terciario metílico), etbe (éter butílico terciario etílico), tame (éter amilmetílico terciario), taee (éter amiletílico terciario), dipe (éter diisopropilo), dme (éter dimetílico) y tba (alcohol terbutílico).</t>
  </si>
  <si>
    <t xml:space="preserve">Se excluyen reclamaciones por hundimiento de terreno, deslizamiento de tierra, vibraciones e inundaciones. </t>
  </si>
  <si>
    <t xml:space="preserve">Se excluye la contaminación ambiental. </t>
  </si>
  <si>
    <t xml:space="preserve">Se excluyen actividades de alto riesgo, deportes extremos y actividades náuticas. </t>
  </si>
  <si>
    <t xml:space="preserve">Se excluyen los daños a infraestructura de transporte (puentes, caminos, carreteras, viaductos, señales de tránsito, semáforos, balanzas, etc.) Causados por vibraciones, peso, altura o ancho del vehículo. </t>
  </si>
  <si>
    <t xml:space="preserve">Exclusión de agentes biológicos. </t>
  </si>
  <si>
    <t xml:space="preserve">Rc profesional/E&amp;O/D&amp;O. </t>
  </si>
  <si>
    <t xml:space="preserve">Bajo la cobertura de bienes bajo cuidado tenencia y control se excluye totalmente el hurto simple y calificado a los bienes. </t>
  </si>
  <si>
    <t xml:space="preserve">Garantía e idoneidad del producto. </t>
  </si>
  <si>
    <t xml:space="preserve">Rc productos exportados a USA, CANADÁ Y PUERTO RICO. </t>
  </si>
  <si>
    <t xml:space="preserve">Recogida de productos. </t>
  </si>
  <si>
    <t xml:space="preserve">Terrorismo. </t>
  </si>
  <si>
    <t xml:space="preserve">Perdida financiera pura. </t>
  </si>
  <si>
    <t xml:space="preserve">Pérdidas consecuenciales. </t>
  </si>
  <si>
    <t xml:space="preserve">Rc contractual. </t>
  </si>
  <si>
    <t xml:space="preserve">Falta y fallo en el suministro. </t>
  </si>
  <si>
    <t xml:space="preserve">Este seguro no se aplica en la medida en que las sanciones económicas o comerciales u otras leyes o regulaciones nos prohíban proporcionar el seguro, incluido, entre otros, el pago de reclamaciones. Todos los demás términos y condiciones de la póliza no se modifican. </t>
  </si>
  <si>
    <t xml:space="preserve">Se excluye cualquier responsabilidad o reclamación derivada de modificación, deterioro, destrucción, robo, uso indebido, acceso ilegal o revelación no autorizada de datos, o destrucción o robo de equipos informáticos que contengan datos. No se cubren responsabilidades derivadas de virus o ataques informáticos que afecten a o se origen desde cualquier equipo informático de propiedad u operado, vendido, reparado o instalado por o en nombre del asegurado. El termino datos incluye cualquier información personal o corporativa. </t>
  </si>
  <si>
    <t xml:space="preserve">Esta póliza excluye cualquier responsabilidad, reclamación, pérdida, daño o gasto derivado directa o indirectamente de acceso no autorizado, uso, impedimento de uso, error o fallo de programación, uso malicioso, infección por programas maliciosos o virus, extorsión, destrucción, interferencia o impedimento de acceso a datos o sistemas informáticos de propiedad o no del asegurado. Se excluyen también pérdidas, daños, responsabilidades o reclamaciones derivados directa o indirectamente de modificación, corrupción, perdida, destrucción, robo, uso indebido, acceso no autorizado, procesamiento ilegal o no autorizado o revelación de datos, destrucción o robo de cualquier computadora o aparato electrónico o accesorio que contenga datos. Datos significa cualquier tipo de información personal o corporativa en cualquier formato o soporte. </t>
  </si>
  <si>
    <t xml:space="preserve">Esta póliza no cubre daños, lesiones, costos, gastos, perdidas ni responsabilidades de ningún tipo causados por, o derivados de, relacionadas con o resultantes directa o indirectamente de cualquier enfermedad contagiosa. Esta exclusión aplica aun cuando las reclamaciones contra el asegurado aleguen negligencia o mala práctica con respecto a: </t>
  </si>
  <si>
    <t xml:space="preserve">·         La supervisión, reclutamiento, empleo, formación o vigilancia de otras personas que puedan ser infectadas y puedan transmitir una enfermedad contagiosa; </t>
  </si>
  <si>
    <t xml:space="preserve">·         El test o prueba de una enfermedad contagiosa; </t>
  </si>
  <si>
    <t xml:space="preserve">·         Fallo en la prevención del contagio de una enfermedad contagiosa; o </t>
  </si>
  <si>
    <t xml:space="preserve">·         Fallo en la comunicación de una enfermedad contagiosa a las autoridades. </t>
  </si>
  <si>
    <t>A efectos de esta exclusión, enfermedad contagiosa significa cualquier enfermedad infecciosa, incluyendo cualquier virus, bacteria, microorganismo o patógeno que pueda o presumiblemente pueda provocar deterioro físico, dolencias o enfermedades.</t>
  </si>
  <si>
    <t>En adición al condicionado general :</t>
  </si>
  <si>
    <t>La suma máxima de responsabilidad asumida por CHUBB SEGUROS SA, es la que aparece como “LIMITE ASEGURADO”; siendo este un límite único combinado y agregado vigencia, sin exceder para cada amparo afectado el límite o sublímite otorgado por evento, los cuales se entienden incorporados dentro del mencionado límite, de forma tal que dado un evento que afecte la responsabilidad civil extracontractual asegurada, CHUBB SEGUROS SA, solo será responsable hasta el límite cubierto para el amparo o amparos afectados, sin exceder en ningún caso el monto del “LIMITE ASEGURADO” por evento.</t>
  </si>
  <si>
    <t>De acuerdo con la reglamentación de la Superintendencia Financiera de Colombia, el asegurado debe diligenciar el formulario de lavado de activos y entregarlo debidamente firmado para la expedición de la póliza.</t>
  </si>
  <si>
    <t>01/11/2016-1305-P-06-CLACHUBB20160069
31/05/2016-1305-NT-06-RCGENERAL</t>
  </si>
  <si>
    <t>Si, en caso de no tener poliza deducible minimo $ 10.000.000</t>
  </si>
  <si>
    <t>Limite por evento 20% del límite asegurado
Límite anual agregado 40% del límite asegurado</t>
  </si>
  <si>
    <t>Limite por evento 30% del límite asegurado
Límite anual agregado 60% del límite asegurado</t>
  </si>
  <si>
    <t>Limite por evento 2% del límite asegurado
Límite anual agregado 7% del límite asegurado</t>
  </si>
  <si>
    <t xml:space="preserve"> La compañía se obliga a indemnizar al beneficiario, con sujeción a las condiciones generales y/o particulares y/o especiales pactadas, los perjuicios patrimoniales y extrapatrimoniales que cause el asegurado con motivo de la responsabilidad civil en que incurra de acuerdo con la ley colombiana como consecuencia de daños a bienes de terceros y/o lesiones o muerte a personas que tengan origen en hechos accidentales, súbitos, repentinos e imprevistos, imputables al asegurado, ocurridos durante la vigencia del seguro provenientes de los amparos descritos en la póliza</t>
  </si>
  <si>
    <t>Operaciones de cargue y descargue</t>
  </si>
  <si>
    <t>Si, Empresa de Vigilancia opera en exceso de un limite mínimo de 400 smmlv.</t>
  </si>
  <si>
    <t xml:space="preserve">Actos de los directivos, representantes y empleados del asegurado en el desempeño de sus funciones y dentro de las actividades aseguradas. </t>
  </si>
  <si>
    <t xml:space="preserve">Incendio y/o explosión producidos dentro de los predios asegurados. </t>
  </si>
  <si>
    <t>Descargue, dispersión, liberación o escape de humo, vapores, hollin, acidos, alcalis y en general productos químicos tóxicos, líquidos o gaseosos, y demás materias irritantes o contaminantes, en o sobre la tierra, atmosfera, rios, lagos o cualquier curso o cuerpo de agua, producida en forma accidental, súbita e imprevista.</t>
  </si>
  <si>
    <t>OFERTA HDI</t>
  </si>
  <si>
    <t>Vrs</t>
  </si>
  <si>
    <t>Demás predios 2% de la pérdida, Mínimo 2 SMMLV</t>
  </si>
  <si>
    <t>10% de la pérdida, mínimo de 5 SMMLV</t>
  </si>
  <si>
    <r>
      <rPr>
        <b/>
        <sz val="14"/>
        <color theme="1"/>
        <rFont val="Arial"/>
        <family val="2"/>
      </rPr>
      <t>Opcion 1:</t>
    </r>
    <r>
      <rPr>
        <sz val="14"/>
        <color theme="1"/>
        <rFont val="Arial"/>
        <family val="2"/>
      </rPr>
      <t>Terremoto, Temblor de Tierra, Erupción Volcánica, Tsunami y Maremoto</t>
    </r>
  </si>
  <si>
    <r>
      <rPr>
        <b/>
        <sz val="14"/>
        <color theme="1"/>
        <rFont val="Arial"/>
        <family val="2"/>
      </rPr>
      <t>Opcion 2:</t>
    </r>
    <r>
      <rPr>
        <sz val="14"/>
        <color theme="1"/>
        <rFont val="Arial"/>
        <family val="2"/>
      </rPr>
      <t>Terremoto, Temblor de Tierra, Erupción Volcánica, Tsunami y Maremoto</t>
    </r>
  </si>
  <si>
    <t>15% de la pérdida, mínimo de 1.5 SMMLV</t>
  </si>
  <si>
    <t>Aplica el del amparo afectado</t>
  </si>
  <si>
    <t>10% de la pérdida, mínimo de 3 SMMLV 
Dineros 15% minimo 2 SMMLV</t>
  </si>
  <si>
    <r>
      <t xml:space="preserve">0 A 5 AÑOS                       0%
ENTRE 5 Y 10 AÑOS       5%
MÁS DE 10 AÑOS           5% ANUAL MÁXIMO </t>
    </r>
    <r>
      <rPr>
        <sz val="12"/>
        <color rgb="FFFF0000"/>
        <rFont val="Arial"/>
        <family val="2"/>
      </rPr>
      <t>55%</t>
    </r>
  </si>
  <si>
    <r>
      <t xml:space="preserve">0 A 3 0%
MÁS DE 3 AÑO 10% ANUAL MÁXIMO </t>
    </r>
    <r>
      <rPr>
        <sz val="12"/>
        <color rgb="FFFF0000"/>
        <rFont val="Arial"/>
        <family val="2"/>
      </rPr>
      <t>55%</t>
    </r>
  </si>
  <si>
    <t>7 dias laborales</t>
  </si>
  <si>
    <t>10% del valor asegurado de edificio y contenido maximo 1500 SMMLV</t>
  </si>
  <si>
    <t>10% del valor asegurado de edificio y contenido maximo 700 SMMLV</t>
  </si>
  <si>
    <t>10% del valor de los contenidos máximo 50 SMMLV</t>
  </si>
  <si>
    <t>10% del valor asegurable Maquinaria y Equipos Eléctricos. Máximo: maximo 300 SMMLV</t>
  </si>
  <si>
    <t>10% del valor asegurado de edificio maximo 300 SMMLV</t>
  </si>
  <si>
    <t>10% del valor asegurable Maquinaria y Equipos Eléctricos. Máximo: maximo 200 SMMLV</t>
  </si>
  <si>
    <t>10% del valor asegurado de mercancias maximo 200 SMMLV</t>
  </si>
  <si>
    <t>10% del valor asegurado de mercancias maximo 100 SMMLV</t>
  </si>
  <si>
    <t>limite por evento y vigencia es de 30 millones / 50 millones respectivamente. Se excluye el hurto simple.</t>
  </si>
  <si>
    <t>No Cubre</t>
  </si>
  <si>
    <t>No cubre</t>
  </si>
  <si>
    <t>50 SMMLV</t>
  </si>
  <si>
    <t>5% del valor asegurado de mercancias maximo 100 SMMLV</t>
  </si>
  <si>
    <t>5% del V.A. en Maquinaria Máximo 100 SMMLV</t>
  </si>
  <si>
    <t>5% del valor asegurable Maquinaria y Equipos Eléctricos. Máximo: maximo 50 SMMLV</t>
  </si>
  <si>
    <t>limite para fuera de caja fuerte de 20 millones de pesos colombianos y los eventuales excesos dentro de caja fuerte hasta la suma maxima asegurada.</t>
  </si>
  <si>
    <t>30 dias. Hmacc y amit 10 dias</t>
  </si>
  <si>
    <t>SI - previa inspección</t>
  </si>
  <si>
    <t>10 dias, Hmacc y amit 3 dias</t>
  </si>
  <si>
    <t>Si, con aviso 30 dias</t>
  </si>
  <si>
    <t>No lo incluyeron</t>
  </si>
  <si>
    <t>Daños a calderas y/o aparatos generadores de vapor por su propia explosión 5% del valor asegurado en Maquinaria, máximo 50 SMMLV</t>
  </si>
  <si>
    <t>Se excluye de la cobertura de la póliza cualquier perdida o daño causado directa o indirectamente por el terrorismo cibernético, incluyendo pero no limitado a la piratería informática (hacking), o la introducción de cualquier forma de virus informático o instrucciones o códigos corruptores, los daños derivados de manipulación de la información generada, enviada, recibida, almacenada o comunicada por medios electrónicos, ópticos o similares, como pudiesen ser entre otros, el intercambio electrónico de datos (EDI), la internet y el correo electrónico.</t>
  </si>
  <si>
    <t>EXCLUSIÓN DE ENFERMEDADES TRANSMISIBLES
1.Noobstantecualquierdisposiciónencontrarioenesteseguro,lapolizaoanexosdelamismaexcluyecualquierpérdida,dañosapersonasobienes,responsabilidad,lainterrupcióndelasactividadescomerciales,lapérdidadebeneficiosocualquiergastoconsecuente,reclamo,costoogastodecualquiernaturaleza,causadadirectaoindirectamentepor,contribuidapor,resultantede,quesurjadeoenconexiónconunaenfermedadtransmisibleoelmiedoolaamenaza(yasearealopercibida)deunaenfermedadtransmisible,epidemiaopandemia(declaradaonocomotalporlasautoridadescompetentes)oenfermedadinfecciosarealopercibida,independientementedecualquierotracausaoeventoquecontribuyasimultáneamenteoencualquierotrasecuencia a la misma.</t>
  </si>
  <si>
    <r>
      <t xml:space="preserve">
</t>
    </r>
    <r>
      <rPr>
        <b/>
        <sz val="11"/>
        <rFont val="Arial"/>
        <family val="2"/>
      </rPr>
      <t>Equipo Electrónico</t>
    </r>
    <r>
      <rPr>
        <sz val="11"/>
        <rFont val="Arial"/>
        <family val="2"/>
      </rPr>
      <t xml:space="preserve">
Años             Demerito anual   
0 - 3             Sin demerito
</t>
    </r>
    <r>
      <rPr>
        <sz val="11"/>
        <color rgb="FF00B0F0"/>
        <rFont val="Arial"/>
        <family val="2"/>
      </rPr>
      <t>Mas de 3 hasta 5 años  5%  anual</t>
    </r>
    <r>
      <rPr>
        <sz val="11"/>
        <color rgb="FFFF0000"/>
        <rFont val="Arial"/>
        <family val="2"/>
      </rPr>
      <t xml:space="preserve">
</t>
    </r>
    <r>
      <rPr>
        <sz val="11"/>
        <rFont val="Arial"/>
        <family val="2"/>
      </rPr>
      <t>Masde 6 años el 10% anual</t>
    </r>
    <r>
      <rPr>
        <sz val="11"/>
        <color rgb="FFFF0000"/>
        <rFont val="Arial"/>
        <family val="2"/>
      </rPr>
      <t xml:space="preserve"> 
maximo  60%</t>
    </r>
  </si>
  <si>
    <r>
      <rPr>
        <b/>
        <sz val="12"/>
        <rFont val="Arial"/>
        <family val="2"/>
      </rPr>
      <t>Rotura de Maquinaria</t>
    </r>
    <r>
      <rPr>
        <sz val="12"/>
        <rFont val="Arial"/>
        <family val="2"/>
      </rPr>
      <t xml:space="preserve">
Años          Demerito anual     
0 - 5               Sin demerito
</t>
    </r>
    <r>
      <rPr>
        <sz val="12"/>
        <color rgb="FFFF0000"/>
        <rFont val="Arial"/>
        <family val="2"/>
      </rPr>
      <t xml:space="preserve">Mas de 5 hasta 10 años  6% anual
Mas de 10 años     10% anual
Maximo     60%
</t>
    </r>
  </si>
  <si>
    <t>Queda expresamente acordado y convenido que este seguro se realiza en virtud del compromiso que adquiere el asegurado consistente en mantener en perfecto estado de funcionamiento las protecciones o medidas de seguridad que a continuación se enuncian, durante la vigencia de la póliza, así:</t>
  </si>
  <si>
    <t>Todas las instalaciones eléctricas deben estar 100% entubadas y deben contar con los tacos (breakers) suficientes en correcto estado y buen funcionamiento.</t>
  </si>
  <si>
    <t>Contrato escrito vigente de mantenimiento de las máquinas realizado con una firma especializada, donde se especifique el seguimiento a la hoja de vida de cada uno de los equipos asegurados.</t>
  </si>
  <si>
    <t>Vigilancia de firma especializada durante las 24 horas del día, o alarma monitoreada conectada a central de alarmas con sensores de movimiento</t>
  </si>
  <si>
    <t>Para equipos eléctricos y electrónicos deberán contar con reguladores de voltaje, reductores de picos o se mantendrá corriente regulada y conexión polo a tierra</t>
  </si>
  <si>
    <t>Las áreas de almacenamiento deben permanecer aseadas, ordenadas y la mercancía apilada de forma segura, nunca sobre el piso, se exigen minimo estibas de 15 cm. sobre el nivel del piso.</t>
  </si>
  <si>
    <t>Los líquidos inflamables o derivados del petroleo deben ser ubicados en un área única destinada para este tipo de sustancias con su respectivo dique de contencion, por ningún motivo cerca de materiales combustibles (materia prima y producto terminado).</t>
  </si>
  <si>
    <t>El área donde se encuentren compresor(es) y la planta(s) eléctrica debe permanecer libre de objetos extraños.</t>
  </si>
  <si>
    <t>Es indispensable que todo trabajo eléctrico sea realizado y supervisado por personal especializado implementando el procedimiento adecuado para este tipo de practicas.</t>
  </si>
  <si>
    <t>Las instalaciones deben contar con Extintores de 20 lbs. tipo A, B o C (de acuerdo al tipo de riesgo). Deben permanecer visibles en sitios 100 % despejados y a alturas adecuadas (de 1.20 a 1.50 cm) con su debida señalización</t>
  </si>
  <si>
    <t>30 dias y vence en feb 25 de 2021</t>
  </si>
  <si>
    <t>HDI Seguros S.A.</t>
  </si>
  <si>
    <t>No cambio en la información recibida para la elaboración de la oferta</t>
  </si>
  <si>
    <t>La no existencia de siniestros conocidos o reportados antes del inicio de vigencia, diferentes a los aquí informados; los cuales fueron base para iniciar el proceso de cotización.</t>
  </si>
  <si>
    <t xml:space="preserve">Predios con valor asegurado en daños superior o igual a $3.000 millones: Realizar vista inspección con resultado satisfactorio para HDI seguros. Para demás predios enviar fotos internas y externas e informar protecciones contra incendio y sustracción </t>
  </si>
  <si>
    <t>Que la construcción a asegurar cuente con normas de sismo resistencia y su año de construcción sea superior o igual a 1.984</t>
  </si>
  <si>
    <t>De lo contrario la Aseguradora se reserva el derecho de retirar y/o modificar las condiciones</t>
  </si>
  <si>
    <t>Clausulado HDI</t>
  </si>
  <si>
    <t>25% por evento / 50% por vigencia</t>
  </si>
  <si>
    <t>5% / 10% evento / vigencia del Valor asegurado en el P.L.O. Máximo $20,000,000 por persona y $50.000.000 por evento.</t>
  </si>
  <si>
    <t>20% por evento / 40% por vigencia
excluye hurto de accesorios, contenido y carga</t>
  </si>
  <si>
    <t>25% por evento / 50% por vigencia
en exceso de SOAT y 30/30/60 millones de sus pólizas de automóviles.</t>
  </si>
  <si>
    <t>35% evento / 50% vigencia</t>
  </si>
  <si>
    <t>20% por evento / 40% por vigencia</t>
  </si>
  <si>
    <t>Dentro y fuera del territorio nacional 25% por evento / 50% por vigencia</t>
  </si>
  <si>
    <r>
      <t xml:space="preserve">RC por viajes del empleado fuera del territorio colombiano </t>
    </r>
    <r>
      <rPr>
        <sz val="12"/>
        <color rgb="FFFF0000"/>
        <rFont val="Arial"/>
        <family val="2"/>
      </rPr>
      <t>excluyendo RC Vehicular y Contaminación (Excluye EEUU, Canadá y Puerto Rico).</t>
    </r>
  </si>
  <si>
    <r>
      <t xml:space="preserve">RC por participación del asegurado en ferias y exposiciones </t>
    </r>
    <r>
      <rPr>
        <sz val="12"/>
        <color rgb="FFFF0000"/>
        <rFont val="Arial"/>
        <family val="2"/>
      </rPr>
      <t>excluyendo RC Vehicular y Contaminación (Excluye EEUU, Canadá y Puerto Rico).</t>
    </r>
  </si>
  <si>
    <r>
      <t xml:space="preserve">Si, en caso de no tener poliza deducible del </t>
    </r>
    <r>
      <rPr>
        <sz val="12"/>
        <color rgb="FFFF0000"/>
        <rFont val="Arial"/>
        <family val="2"/>
      </rPr>
      <t>10%</t>
    </r>
    <r>
      <rPr>
        <sz val="12"/>
        <rFont val="Arial"/>
        <family val="2"/>
      </rPr>
      <t xml:space="preserve"> minimo $ 10.000.000</t>
    </r>
  </si>
  <si>
    <t>excluyendo uso indebido de armas y perros. 20% por evento / 40% por vigencia</t>
  </si>
  <si>
    <t>maximo 100 smmlv</t>
  </si>
  <si>
    <t>Si previa inspección</t>
  </si>
  <si>
    <t>Las contenidas en las condiciones generales</t>
  </si>
  <si>
    <t>No ampara</t>
  </si>
  <si>
    <t>Aviso 10 dias</t>
  </si>
  <si>
    <t>Previa inspeccion</t>
  </si>
  <si>
    <t>10% min 1 smmlv</t>
  </si>
  <si>
    <t>Marzo 5 de 2021</t>
  </si>
  <si>
    <t>Elaboró: Oscar Moreno - Gerencia Técnica</t>
  </si>
  <si>
    <t>10/05/2018-1314-P-10-HDIG340300000000-D00I (Cláusula A del Instituto de Londres).</t>
  </si>
  <si>
    <t>Cláusula de Reposición del Instituto</t>
  </si>
  <si>
    <t>Endoso de Carga ISM 01/05/1998</t>
  </si>
  <si>
    <t>Exclusión de Contaminación Radioactiva, Armas Químicas, Biológicas, Bioquímicas o Electromagnética Del Instituto 10/11/2003</t>
  </si>
  <si>
    <t>Extensión de La Exclusión de Contaminación Radioactiva – Endoso U.S.A. (Modificada)</t>
  </si>
  <si>
    <t>Exclusión de Armas Químicas, Biológicas, Bioquímicas o Electromagnéticas y de Ataque Electrónico</t>
  </si>
  <si>
    <t>Exclusión se Ataque Cibernético del Instituto</t>
  </si>
  <si>
    <t>Para Mercancía usada y/o remanufacturada y/o repotenciada, devoluciones, redespachos</t>
  </si>
  <si>
    <t>Esta póliza no ampara la movilización de obras de arte, teléfonos celulares, software una vez instalado, cigarrillos, licores, equipos de cómputo, menaje doméstico, animales vivos, valores, títulos valores, joyas, monedas y demás bienes que no tengan relación con el giro principal del negocio.</t>
  </si>
  <si>
    <t>marítima, aérea, terrestre, férrea y/o cualquiera de sus combinaciones</t>
  </si>
  <si>
    <t>Quedan excluidos los transportes con origen o destino en Cuba, Corea del Norte, Irán, Sudán y Myanmar, así como en cualquier otro país sancionado, de acuerdo a la cláusula Sanctions Limitation and Exclusion Clause JC2010/014. Ed. 11.08.2010.</t>
  </si>
  <si>
    <t>Igualmente, se excluirán los transportes con origen o destino en países en situación de conflicto bélico, con o sin declaración oficial de guerra, conforme a la lista CREAM (Country Risk Evaluation and Assessment Model).</t>
  </si>
  <si>
    <t>No obstante, en lo relativo a países en situación de conflicto bélico y sujeto a una declaración por parte del Asegurado al Asegurador tan pronto como tenga conocimiento de ello, exportaciones y/o importaciones podrían ser valoradas para determinar si tienen cobertura mediante acuerdo y aplicación de la prima adicional correspondiente</t>
  </si>
  <si>
    <t>Esta cobertura estará sujeta a la siguiente relación:
1. Nombre completo, cédula de ciudadanía, dirección residencia y teléfono del propietario del vehículo.
2. Nombre completo, cédula de ciudadanía, dirección residencia y teléfono del conductor del vehículo.
3. Marca, Tipo, Placa y No de motor del vehículo.
4. Copia de la tarjeta de propiedad.</t>
  </si>
  <si>
    <t>Si, Máximo 2 camiones por evento</t>
  </si>
  <si>
    <t>Trimestral</t>
  </si>
  <si>
    <t>Contenedores:
Único: 10% del valor de la perdida, mínimo 2 S.M.M.L.V.</t>
  </si>
  <si>
    <t>Para Avería General Común ó Gruesa y coberturas de gastos NO APLICA DEDUCIBLE</t>
  </si>
  <si>
    <t>Cuando el asegurado acepte de manera anticipada recobrar del transportador terrestre, mínimo el 50% de la pérdida, la aseguradora acuerda indemnizar la parte restante sin la aplicación del deducible respectivo</t>
  </si>
  <si>
    <t>COBERTURA DE GASTOS PARA LA PRESERVACIÓN DE BIENES</t>
  </si>
  <si>
    <t>Si, con aviso previo a la aseguradora</t>
  </si>
  <si>
    <t>bajo cláusula de Carga del Instituto C + Cláusula de Huelga del Instituto + Cláusula de Guerra del Instituto + Hurto y Hurto Calificado + Pérdidas totales por caídas durante operaciones de cargue o descargue del buque, embarcación o medio de transporte.</t>
  </si>
  <si>
    <t>De igual manera el plazo establecido en la misma condición debe ser 60 días.</t>
  </si>
  <si>
    <t>El asegurado deberá declarar el 100% del valor costo de la mercancía al momento de su entrega al transportador o, en su defecto, se acepta que el asegurado no declare valor alguno, o que declare cero. En caso de siniestro el asegurador indemnizará el 100% del costo de la mercancía afectada menos el respectivo deducible. Si se incumple esta cláusula declarando cualquier otro valor, el monto de la indemnización se determinará conforme con lo establecido en el Art. 1031 del Código de Comercio.</t>
  </si>
  <si>
    <t>CLÁUSULA PARA MAQUINARIA (REPOSICIÓN O REEMPLAZO CL372 01/12/08): En el evento de pérdida o daño de cualquier parte(s) de una máquina u otro ítem manufacturado consistente de más de una parte, causada por un evento amparado en la presente póliza, la indemnización no excederá del costo de reemplazo o de reparación de dicha parte(s), más los gastos de reacondicionamiento y transporte. Impuestos incurridos en la cláusula de remplazo o reparación de la parte(s) será indemnizable demostrando que la totalidad del impuesto a pagadero sobre la máquina asegurada o el ítem manufacturado está incluida en la cantidad asegurada.
Queda entendido y convenido que la responsabilidad de los Aseguradores no excederá en ningún caso el valor asegurado de la máquina ó el ítem manufacturado.</t>
  </si>
  <si>
    <t>Bogota</t>
  </si>
  <si>
    <t>CLÁUSULA DE NACIONALIZACIÓN (DTA): En caso de siniestro que afecte un despacho de importación cuyos gastos de nacionalización aún no se hayan pagado por estar en condiciones de tránsito aduanero, se autoriza al Asegurado para que nacionalice la mercancía y pague la totalidad de los gastos de nacionalización y al valorizar la pérdida, La compañía reconocerá dichos gastos proporcionales a la mercancía afectada.</t>
  </si>
  <si>
    <t>CLÁUSULA DE EXCLUSIÓN DE ENFERMEDADES TRANSMISIBLES: Pandemia declarada por la OMS</t>
  </si>
  <si>
    <t>Contenedores 20 pies USD10.000 
Contenedores 40 pies USD20.000 
Contenedores refrigerados 20 pies USD20.000 
Contenedores refrigerados 40 pies USD30.000</t>
  </si>
  <si>
    <t>Toma de muestras por autoridad competente, comiso, embargo y secuestro, retención, aprehensión o, en general, cualquier acto de autoridad sobre las mercancías o sobre el medio de transporte.</t>
  </si>
  <si>
    <t>Variaciones naturales climatológicas y los deterioros causados por el simple transcurso del tiempo</t>
  </si>
  <si>
    <t>Roedores, comején, gorgojo, polilla u otras plagas.</t>
  </si>
  <si>
    <t>Inferior a 1993 inclusive</t>
  </si>
  <si>
    <t>HDI Seguros 100%</t>
  </si>
  <si>
    <t>Responsabilidad civil vehículos propios y no propios, Responsabilidad civil cruzada, Pérdida o daños a bienes bajo tenencia, cuidado y control del asegurado,responsabilidad civil ocasionada por personal de vigilancia y/o escolta, Errores de puntería para personal de vigilancia propio con contrato laboral vigente con el asegurado</t>
  </si>
  <si>
    <t>15% min 2 smmlv</t>
  </si>
  <si>
    <t>PLO 10% minimo 1
Demas eventos 10% min 2 smmlv</t>
  </si>
  <si>
    <t>10% minimo 2,5 smmlv</t>
  </si>
  <si>
    <t>20% minimo 3 smmlv</t>
  </si>
  <si>
    <t>30 dias, hasta 25 Marzo de 2021</t>
  </si>
  <si>
    <r>
      <t xml:space="preserve">0 A 5 AÑOS                       0%
ENTRE 5 Y 10 AÑOS       5%
MÁS DE 10 AÑOS           5% ANUAL MÁXIMO </t>
    </r>
    <r>
      <rPr>
        <sz val="12"/>
        <color rgb="FF00B0F0"/>
        <rFont val="Arial"/>
        <family val="2"/>
      </rPr>
      <t>50%</t>
    </r>
  </si>
  <si>
    <r>
      <t xml:space="preserve">0 A 3 0%
MÁS DE 3 AÑO 10% ANUAL MÁXIMO </t>
    </r>
    <r>
      <rPr>
        <sz val="12"/>
        <color rgb="FF00B0F0"/>
        <rFont val="Arial"/>
        <family val="2"/>
      </rPr>
      <t>50%</t>
    </r>
  </si>
  <si>
    <t>Siempre y cuando esten reportados dentro del valor asegurado</t>
  </si>
  <si>
    <t>SI, plazo 2 meses</t>
  </si>
  <si>
    <t>OFERTA BBVA</t>
  </si>
  <si>
    <t>01/08/2008-1341-P-0-BBVA Todo Riesgo</t>
  </si>
  <si>
    <t>100% para equipos electrónicos</t>
  </si>
  <si>
    <t>Hurto De Dineros Dentro De Caja Fuerte:  Seguro al 100%, Máximo hasta la suma $72.000.000 por Evento/Vigencia
Hurto De Dineros Fuera De Caja Fuerte:  Sublimite del 50% de dinero dentro de caja fuerte, Máximo hasta la suma $25.000.000 por Evento $50.000.000 por Vigencia</t>
  </si>
  <si>
    <t>Seguro al 100%, Máximo hasta la suma $20.000.000 por Evento $80.000.000 por Vigencia</t>
  </si>
  <si>
    <t>SI, $20.000.000 por Evento $80.000.000 por Vigencia</t>
  </si>
  <si>
    <t>Limite Único Combinado hasta la suma de $15.000.000.000 Incluyendo Lucro Cesante y reconocimiento de Gastos a Consecuencia de Siniestro con un máximo de $3.000.000.000 por Maquina</t>
  </si>
  <si>
    <t>LUC $ 15.000.000.000 con klucro</t>
  </si>
  <si>
    <t>Nota: Corresponde al Asegurado determinar los valores asegurables, al momento de la celebración del contrato, y a mantenerlos vigentes durante la existencia del contrato; en ningún caso, la Compañía asume responsabilidad alguna en cuanto a la suficiencia de los valores asegurables, los cuales delimitan su obligación máxima reportados en cada ubicación y por cada tipo de bien.</t>
  </si>
  <si>
    <t>Hasta el 20% Del Valor Asegurable del Predio Afectado, Máximo Hasta la suma de $5.000.000.000 por Evento / Vigencia</t>
  </si>
  <si>
    <t>15% Del Valor Asegurable del Predio Afectado, Máximo Hasta la suma de $2.000.000.000 por Evento / Vigencia</t>
  </si>
  <si>
    <t>10% Del Valor Asegurable del Predio Afectado, Máximo Hasta la suma de $500.000.000 por Evento / Vigencia</t>
  </si>
  <si>
    <t>10% Del Valor Asegurable del Predio Afectado, Máximo Hasta la suma de $100.000.000 por Evento / Vigencia</t>
  </si>
  <si>
    <t>$15.000.000 por Evento y $30.000.000 por Vigencia, excluyendo vehículos, joyas y dineros</t>
  </si>
  <si>
    <r>
      <t>Limite Único Combinado hasta la suma de</t>
    </r>
    <r>
      <rPr>
        <b/>
        <sz val="11"/>
        <color theme="1"/>
        <rFont val="Arial"/>
        <family val="2"/>
      </rPr>
      <t xml:space="preserve"> $40.000.000.000</t>
    </r>
    <r>
      <rPr>
        <sz val="11"/>
        <color theme="1"/>
        <rFont val="Arial"/>
        <family val="2"/>
      </rPr>
      <t xml:space="preserve"> Incluyendo Lucro Cesante y reconocimiento de Gastos a Consecuencia de Siniestro</t>
    </r>
  </si>
  <si>
    <t>15% Del Valor Asegurable del Edificio del Predio Afectado, Máximo Hasta la suma de $100.000.000 por Evento / Vigencia</t>
  </si>
  <si>
    <t>10% Del Valor Asegurable del Predio Afectado, Máximo Hasta la suma de $10.000.000 por Evento / Vigencia</t>
  </si>
  <si>
    <t>20% Del Valor Asegurable del Edificio del Predio Afectado, Máximo Hasta la suma de $250.000.000 por Evento / Vigencia . Para pérdidas parciales sin exceder del 20% del valor del daño indemnizable.</t>
  </si>
  <si>
    <t>50% Del valor Asegurable máximo Hasta la suma de $3.500.000.000, aviso 60 días.</t>
  </si>
  <si>
    <t>Amparo automático de nuevos bienes</t>
  </si>
  <si>
    <t>50% Del valor Asegurable máximo Hasta la suma de $2.500.000.000, aviso 60 días</t>
  </si>
  <si>
    <t>30% Del valor Asegurable máximo Hasta la suma de $1.500.000.000, aviso 60 días. Excluye transporte, daños durante el transporte, cargue y descargue</t>
  </si>
  <si>
    <t>30% Del valor Asegurable máximo Hasta la suma de $1.500.000.000, aviso 60 días</t>
  </si>
  <si>
    <t xml:space="preserve">$1.000.000.000 </t>
  </si>
  <si>
    <t>$750.000.000</t>
  </si>
  <si>
    <t>30% Del valor Asegurable de equipos eléctricos y electrónicos máximo Hasta la suma de $150.000.000 Evento / Vigencia.</t>
  </si>
  <si>
    <t>15% Del valor Asegurable de equipos eléctricos y electrónicos máximo Hasta la suma de $60.000.000 Evento / Vigencia</t>
  </si>
  <si>
    <t>30% Del valor Asegurable de equipos eléctricos y electrónicos y maquinaria y equipo máximo Hasta la suma de $350.000.000 Evento / Vigencia.</t>
  </si>
  <si>
    <t>20% Del valor Asegurable de equipos eléctricos y electrónicos y maquinaria y equipo máximo Hasta la suma de $100.000.000 Evento / Vigencia</t>
  </si>
  <si>
    <t xml:space="preserve">Amparo de objetos de rápido desgaste y herramientas cambiables </t>
  </si>
  <si>
    <t xml:space="preserve">15% Del valor Asegurable de equipos eléctricos y electrónicos y maquinaria y equipo máximo Hasta la suma de $50.000.000 Evento / Vigencia. </t>
  </si>
  <si>
    <t>hasta la suma de $150.000.000 Evento / Vigencia</t>
  </si>
  <si>
    <t>hasta el 20% del valor Asegurable de mercancías hasta la suma de $100.000.000 Evento / Vigencia</t>
  </si>
  <si>
    <t>hasta el 20% del valor Asegurable de mercancías hasta la suma de $50.000.000 Evento / Vigencia</t>
  </si>
  <si>
    <t>siempre y cuando su afectación se deba a un evento súbito y accidental debidamente cubierto por la póliza, no se cubre el desgaste.</t>
  </si>
  <si>
    <t>hasta la suma de $20.000.000 Evento / Vigencia</t>
  </si>
  <si>
    <t>hasta la suma de la suma de $100.000.000 Evento / Vigencia por evento/vigencia. Plazo hasta por 60 días</t>
  </si>
  <si>
    <t xml:space="preserve">20% Del valor Asegurable de equipos eléctricos y electrónicos y maquinaria y equipo máximo Hasta la suma de $100.000.000 Evento / Vigencia. </t>
  </si>
  <si>
    <t>cuando estas no excedan en 20 SMMLV fuera del deducible pactado en la cobertura afectada. Se excluyen los gastos de utilidad e imprevistos contemplados en la mano de obra.</t>
  </si>
  <si>
    <t>$20.000.000 por Evento y $50.000.000 por Vigencia.</t>
  </si>
  <si>
    <t>20% del valor Asegurable de mercancías hasta la suma de $100.000.000 Evento / Vigencia</t>
  </si>
  <si>
    <t>Solo daños, no lucro</t>
  </si>
  <si>
    <t xml:space="preserve">Cláusula de no control: Esta póliza no será invalidada por el incumplimiento del asegurado de las condiciones y términos de la póliza, referente a cualquier predio sobre el cual el asegurado no ejerza control. </t>
  </si>
  <si>
    <t>Materiales en fusión</t>
  </si>
  <si>
    <t>Mercancías o elementos azarosos, inflamables dentro del giro normal del asegurado. (Validar previamente con la aseguradora cuando en cumulo de material combustible supere el 20% del valor asegurado de contenidos)</t>
  </si>
  <si>
    <t xml:space="preserve">CONDICION ESPECIAL (Aplica solo dentro de Predios Asegurados):
En concordancia  con lo dispuesto en el Art 1039 del Código de Comercio el amparo ofrecido por la presente cobertura se contrata considerando como Tomador a los señores de ROY ALPHA  y como Asegurados y Beneficiarios a los Clientes del mismo o los Terceros dueños de los bienes, configurándose el seguro contratado por cuenta de un tercero determinado, por lo tanto a ROY ALPHA le incumben las obligaciones del contrato de seguro y a sus Clientes o Terceros dueños de los bienes el derecho de la prestación asegurada. No obstante lo anterior a los asegurados les corresponde aquellas obligaciones que no puedan ser cumplidas más que por ellos mismos. 
</t>
  </si>
  <si>
    <t>25% de la utilidad bruta anual máximo hasta la suma de $800.000.000. Evento / Vigencia
Sujeto al suministro previo al inicio de la vigencia de la relación de los principales proveedores, distribuidores o procesadores con su respectiva participación, Si el Asegurado no suministra la información solicitada en caso de siniestro no existirá responsabilidad alguna por parte del BBVA Seguros. SE DEJA EXPRESA CONSTANCIA QUE SE EXCLUYEN LAS PÉRDIDAS O DAÑOS QUE SEAN CONSECUENCIA DE AMIT</t>
  </si>
  <si>
    <t>20% de la utilidad bruta anual máximo hasta la suma de $600.000.000. Evento/Vigencia</t>
  </si>
  <si>
    <t>20% de la utilidad bruta anual máximo hasta la suma de $400.000.000. Evento/Vigencia.</t>
  </si>
  <si>
    <t>hasta la suma de $400.000.000 Evento / Vigencia</t>
  </si>
  <si>
    <r>
      <rPr>
        <sz val="11"/>
        <color rgb="FFFF0000"/>
        <rFont val="Arial"/>
        <family val="2"/>
      </rPr>
      <t>2%</t>
    </r>
    <r>
      <rPr>
        <sz val="11"/>
        <rFont val="Arial"/>
        <family val="2"/>
      </rPr>
      <t xml:space="preserve"> del valor asegurable del artículo afectado sin ser inferior a 2 SMMLV por siniestro para Predios Ubicados en Bogotá y Cundinamarca.
</t>
    </r>
    <r>
      <rPr>
        <sz val="11"/>
        <color rgb="FF00B0F0"/>
        <rFont val="Arial"/>
        <family val="2"/>
      </rPr>
      <t>1%</t>
    </r>
    <r>
      <rPr>
        <sz val="11"/>
        <rFont val="Arial"/>
        <family val="2"/>
      </rPr>
      <t xml:space="preserve"> del valor asegurable del artículo afectado sin ser inferior a 2 SMMLV por siniestro para demás predios Ubicados en el resto del país.</t>
    </r>
  </si>
  <si>
    <r>
      <t xml:space="preserve">10% del valor de la pérdida sin ser inferior a </t>
    </r>
    <r>
      <rPr>
        <sz val="11"/>
        <color rgb="FF00B0F0"/>
        <rFont val="Arial"/>
        <family val="2"/>
      </rPr>
      <t>2 SMMLV por siniestro</t>
    </r>
  </si>
  <si>
    <r>
      <t xml:space="preserve">o Equipos con Valor Asegurado menor de $200.000.000  10% del valor de la pérdida sin ser inferior a 1 SMMLV por siniestro
</t>
    </r>
    <r>
      <rPr>
        <sz val="11"/>
        <color rgb="FFFF0000"/>
        <rFont val="Arial"/>
        <family val="2"/>
      </rPr>
      <t>o Equipos con Valor Asegurado de $200.000.001 a $500.000.000  10% del valor de la pérdida sin ser inferior a 2 SMMLV por siniestro
o Equipos con Valor Asegurado mayor a $500.000.001  15% del valor de la pérdida sin ser inferior a 5 SMMLV por siniestro</t>
    </r>
  </si>
  <si>
    <t>laborales</t>
  </si>
  <si>
    <t xml:space="preserve"> Un (1) SMMLV por siniestro para rotura accidental de vidrios cuando el evento este cubierto por el servicio de asistencia, sin deducible para los demás daños</t>
  </si>
  <si>
    <t>Si incluyendo AMCCoPyH</t>
  </si>
  <si>
    <r>
      <t xml:space="preserve">Rotura de Maquinaria 7 dias
</t>
    </r>
    <r>
      <rPr>
        <sz val="11"/>
        <rFont val="Arial"/>
        <family val="2"/>
      </rPr>
      <t>Amit 5 dias
Demas eventos 3 dias
Laborales</t>
    </r>
  </si>
  <si>
    <r>
      <t xml:space="preserve">EDAD (AÑOS) DEMERITO POR AÑO DEMERITO ACUMULADO
</t>
    </r>
    <r>
      <rPr>
        <sz val="11"/>
        <color rgb="FF00B0F0"/>
        <rFont val="Arial"/>
        <family val="2"/>
      </rPr>
      <t>0 – 8 0% 0%</t>
    </r>
    <r>
      <rPr>
        <sz val="11"/>
        <rFont val="Arial"/>
        <family val="2"/>
      </rPr>
      <t xml:space="preserve">
</t>
    </r>
    <r>
      <rPr>
        <sz val="11"/>
        <color rgb="FFFF0000"/>
        <rFont val="Arial"/>
        <family val="2"/>
      </rPr>
      <t>8 – 15 20%</t>
    </r>
    <r>
      <rPr>
        <sz val="11"/>
        <rFont val="Arial"/>
        <family val="2"/>
      </rPr>
      <t xml:space="preserve"> 20%
</t>
    </r>
    <r>
      <rPr>
        <sz val="11"/>
        <color rgb="FFFF0000"/>
        <rFont val="Arial"/>
        <family val="2"/>
      </rPr>
      <t>16 – 20 25%</t>
    </r>
    <r>
      <rPr>
        <sz val="11"/>
        <rFont val="Arial"/>
        <family val="2"/>
      </rPr>
      <t xml:space="preserve"> 45%
20 en adelante  </t>
    </r>
    <r>
      <rPr>
        <sz val="11"/>
        <color rgb="FF00B0F0"/>
        <rFont val="Arial"/>
        <family val="2"/>
      </rPr>
      <t>Máximo 50%</t>
    </r>
  </si>
  <si>
    <r>
      <t xml:space="preserve">EDAD (AÑOS) DEMERITO POR AÑO DEMERITO ACUMULADO
</t>
    </r>
    <r>
      <rPr>
        <sz val="11"/>
        <color rgb="FF00B0F0"/>
        <rFont val="Arial"/>
        <family val="2"/>
      </rPr>
      <t>0 – 5 0% 0%</t>
    </r>
    <r>
      <rPr>
        <sz val="11"/>
        <rFont val="Arial"/>
        <family val="2"/>
      </rPr>
      <t xml:space="preserve">
5 – 6 10% 10%
6 – 7 10% 20%
7 – 8 10% 30%
8 – 9 10% 40%
9 -10 10% 50%
10 en adelante maximo  </t>
    </r>
    <r>
      <rPr>
        <sz val="11"/>
        <color rgb="FF00B0F0"/>
        <rFont val="Arial"/>
        <family val="2"/>
      </rPr>
      <t>50%</t>
    </r>
    <r>
      <rPr>
        <sz val="11"/>
        <rFont val="Arial"/>
        <family val="2"/>
      </rPr>
      <t xml:space="preserve">
</t>
    </r>
  </si>
  <si>
    <t>hasta la suma de $20.000.000 por evento y hasta la suma de $100.000.000 por vigencia.</t>
  </si>
  <si>
    <t>50% del límite asegurado del amparo básico por evento y hasta el 100% por vigencia</t>
  </si>
  <si>
    <r>
      <t>30% del amparo básico por vehículo y hasta el 60% del amparo básico por vigencia.</t>
    </r>
    <r>
      <rPr>
        <sz val="12"/>
        <color rgb="FFFF0000"/>
        <rFont val="Arial"/>
        <family val="2"/>
      </rPr>
      <t xml:space="preserve">Hurto calificado del vehículo </t>
    </r>
    <r>
      <rPr>
        <sz val="12"/>
        <color rgb="FF00B0F0"/>
        <rFont val="Arial"/>
        <family val="2"/>
      </rPr>
      <t xml:space="preserve"> </t>
    </r>
    <r>
      <rPr>
        <sz val="12"/>
        <color rgb="FFFF0000"/>
        <rFont val="Arial"/>
        <family val="2"/>
      </rPr>
      <t>hasta la suma de $50.000.000 por vehículo y $100.000.000 por vigencia, bajo Sentencia Ejecutoriada.</t>
    </r>
  </si>
  <si>
    <t xml:space="preserve">40% del amparo básico por vehículo y hasta el 80% del amparo básico por vigencia. Opera en exceso del Seguro Obligatorio de Accidentes de Tránsito SOAT y del amparo de Responsabilidad civil extracontractual de la póliza de automóviles que en ningún caso podrá ser inferior a $50.000.000/$50.000.000/$100.000.000. </t>
  </si>
  <si>
    <t>30% del amparo básico por persona y hasta el 60% por vigencia.</t>
  </si>
  <si>
    <r>
      <rPr>
        <sz val="12"/>
        <color rgb="FF00B0F0"/>
        <rFont val="Arial"/>
        <family val="2"/>
      </rPr>
      <t>20% del límite asegurado del amparo básico máximo hasta la suma de $30.000.000 por persona y el 40% del límite asegurado del amparo básico</t>
    </r>
    <r>
      <rPr>
        <sz val="12"/>
        <color rgb="FFFF0000"/>
        <rFont val="Arial"/>
        <family val="2"/>
      </rPr>
      <t xml:space="preserve"> máximo hasta la suma de $200.000.000 por vigencia.</t>
    </r>
  </si>
  <si>
    <r>
      <t xml:space="preserve">15% del valor de la pérdida mínimo </t>
    </r>
    <r>
      <rPr>
        <sz val="12"/>
        <color rgb="FF00B0F0"/>
        <rFont val="Arial"/>
        <family val="2"/>
      </rPr>
      <t xml:space="preserve">2 SMMLV por siniestro </t>
    </r>
  </si>
  <si>
    <t xml:space="preserve">10% del valor de la pérdida mínimo 1 SMMLV por siniestro </t>
  </si>
  <si>
    <t>siempre y cuando no impliquen agravación del riesgo</t>
  </si>
  <si>
    <t>SI, una sola vez por vigencia</t>
  </si>
  <si>
    <t>Si dentro de predios</t>
  </si>
  <si>
    <t xml:space="preserve">• Costos del proceso en caso de reclamación judicial del tercero damnificado contra el ASEGURADO o por los gastos de la defensa extraprocesal en caso de reclamaciones extrajudiciales, si este incurre en dichos gastos como consecuencia de las siguientes causas:
o Defensa frente a reclamaciones procesales o extraprocesales fundadas o infundadas que provengan de la  víctima o de sus causahabientes.
o El reembolso de los gastos del proceso civil promovido contra el ASEGURADO, es decir, las costas y agencias en derecho a las que sea condenado el ASEGURADO, excepto cuando éste afronte el juicio contra orden expresa de la COMPAÑIA.
o Igualmente se cubren los costos de las cauciones judiciales que deba pagar el ASEGURADO. 
o Los gastos de defensa penal para los empleados, directores o socios del ASEGURADO, cuando sean investigados en virtud de un daño, lesión personal o muerte, generada con ocasión del desarrollo de sus funciones para el ASEGURADO y siempre que en dicho proceso se definan los perjuicios civiles. Finalmente, se aclara que en aquellos eventos en que no haya condena en contra del ASEGURADO y solo se hayan causado gastos de defensa no aplicará  el deducible
</t>
  </si>
  <si>
    <t>• Se excluyen las pérdidas o daños que afecten la cobertura de R.C.E. por el uso de armas de fuego y perros guardianes, cuando:
1. La Compañía no este legalmente constituida y con licencia de funcionamiento vigente debidamente aprobada por el Ministerio de Defensa o la Superintendencia de Vigilancia y Seguridad Privada.
2. Las armas de fuego no cuenten con salvoconducto vigente para su porte y uso.
3. Los celadores o vigilantes hagan uso del arma de dotación fuera del horario laboral o se encuentren bajo el influjo de alcohol, drogas heroicas, etc.</t>
  </si>
  <si>
    <t>Se deja expresa constancia que la presente cobertura no ampara las perdidas o daños a consecuencia de la responsabilidad civil profesional, contractual o o empleados a su servicio o la que deba ser amparada bajo la poliza de responsabilidad civil contractual del asegurado.</t>
  </si>
  <si>
    <t>BBVA Seguros 100%</t>
  </si>
  <si>
    <t xml:space="preserve">15% del valor de la pérdida mínimo 1.5 SMMLV por siniestro </t>
  </si>
  <si>
    <t>Basico</t>
  </si>
  <si>
    <t xml:space="preserve">10% del valor de la pérdida mínimo 1 SMMLV </t>
  </si>
  <si>
    <t>1. Realizará arqueo físico como mínimo una (1) vez cada trimestre durante la vigencia anual de la póliza a cada una de las áreas y personas que manejan mercancías, dineros, cheques y títulos valores en todas las ciudades del país.</t>
  </si>
  <si>
    <t>2. Realizará auditoria física como mínimo una (1) vez anualmente durante la vigencia anual de la póliza a cada una de las áreas y personas que manejan mercancías, dineros, cheques y títulos valores en todas las ciudades del país.</t>
  </si>
  <si>
    <t>3. Llevar Control dual para todas las operaciones que involucren manejo de bienes asegurados.</t>
  </si>
  <si>
    <t>Si / fuera de caja fuerte hasta el 30%</t>
  </si>
  <si>
    <t>Se incluye cobertura durante la pernoctada de vendedores y cobradores, siempre que el asegurado conserve las medidas de seguridad</t>
  </si>
  <si>
    <t>Se amparan las movilizaciones en los horarios extendidos de las diferentes entidades financieras de lunes a sábado</t>
  </si>
  <si>
    <t xml:space="preserve"> En caso de que el asegurado sobrepase el límite máximo por despacho estipulado, la aseguradora pagará hasta dicho límite, asumiendo el Asegurado la diferencia excedida</t>
  </si>
  <si>
    <t>11. Modificaciones en el clausulado “PÓLIZA DE TODO RIESGO DAÑOS MATERIALES - PYME” a favor del asegurado.</t>
  </si>
  <si>
    <t>maximo $ 500.000.000</t>
  </si>
  <si>
    <t>cuando la diferencia entre el valor asegurable y el valor asegurado es inferior al 15%.</t>
  </si>
  <si>
    <t xml:space="preserve">al 10% </t>
  </si>
  <si>
    <t>al 15%</t>
  </si>
  <si>
    <t>Se deja constancia que la presente póliza se realiza en virtud de la garantía dada por el asegurado que durante la vigencia de la póliza mantendrá vigentes y en perfecto estado de funcionamiento en todos los predios asegurados, las siguientes protecciones</t>
  </si>
  <si>
    <t>Para las coberturas de Incendio y Peligros Aliados, Inundación Avalancha y Deslizamiento, Terremoto y Actos Mal intencionados de terceros:</t>
  </si>
  <si>
    <r>
      <t>1.</t>
    </r>
    <r>
      <rPr>
        <sz val="7"/>
        <color theme="1"/>
        <rFont val="Times New Roman"/>
        <family val="1"/>
      </rPr>
      <t xml:space="preserve">   </t>
    </r>
    <r>
      <rPr>
        <sz val="10"/>
        <color theme="1"/>
        <rFont val="Arial"/>
        <family val="2"/>
      </rPr>
      <t>Extintores debidamente ubicados y señalizados, con cubrimiento del 100% del área del predio o predios asegurados según norma ICONTEC NTC 2885 (extintores portátiles) y/o 3807 (extintores satélites).</t>
    </r>
  </si>
  <si>
    <r>
      <t>2.</t>
    </r>
    <r>
      <rPr>
        <sz val="7"/>
        <color theme="1"/>
        <rFont val="Times New Roman"/>
        <family val="1"/>
      </rPr>
      <t xml:space="preserve">   </t>
    </r>
    <r>
      <rPr>
        <sz val="10"/>
        <color theme="1"/>
        <rFont val="Arial"/>
        <family val="2"/>
      </rPr>
      <t>Brigada de emergencia debidamente conformada y entrenada o Personal debidamente capacitado en el manejo de extintores.</t>
    </r>
  </si>
  <si>
    <r>
      <t>3.</t>
    </r>
    <r>
      <rPr>
        <sz val="7"/>
        <color theme="1"/>
        <rFont val="Times New Roman"/>
        <family val="1"/>
      </rPr>
      <t xml:space="preserve">   </t>
    </r>
    <r>
      <rPr>
        <sz val="10"/>
        <color theme="1"/>
        <rFont val="Arial"/>
        <family val="2"/>
      </rPr>
      <t>Sistema eléctrico debidamente entubado con Tablero Electrónico o protección automática.</t>
    </r>
  </si>
  <si>
    <r>
      <t>4.</t>
    </r>
    <r>
      <rPr>
        <sz val="7"/>
        <color theme="1"/>
        <rFont val="Times New Roman"/>
        <family val="1"/>
      </rPr>
      <t xml:space="preserve">   </t>
    </r>
    <r>
      <rPr>
        <sz val="10"/>
        <color theme="1"/>
        <rFont val="Arial"/>
        <family val="2"/>
      </rPr>
      <t>Almacenamiento de mercancías sobre estibas con una altura mínima de 0,15 mts o estanterías metálicas.</t>
    </r>
  </si>
  <si>
    <t>Para la Cobertura de Sustracción</t>
  </si>
  <si>
    <r>
      <t>1.</t>
    </r>
    <r>
      <rPr>
        <sz val="7"/>
        <color theme="1"/>
        <rFont val="Times New Roman"/>
        <family val="1"/>
      </rPr>
      <t xml:space="preserve">   </t>
    </r>
    <r>
      <rPr>
        <sz val="10"/>
        <color theme="1"/>
        <rFont val="Arial"/>
        <family val="2"/>
      </rPr>
      <t>Sistema de alarma con sensores infrarrojos de movimiento, alarma sonora y batería de emergencia, con cobertura total del predio y monitoreada por vía teléfono y radio o vía satelital por empresa externa legalmente constituida y con licencia de funcionamiento vigente o Vigilancia de empresa especializada con personal dotado de arma de fuego, con su respectivo sistema de comunicación, con presencia las 24 horas o Vigilancia propia con personal de nómina dotado con su respectivo sistema de comunicación, con presencia las 24 horas.</t>
    </r>
  </si>
  <si>
    <t>Caja fuerte para guardar dineros Para los riesgos que apliquen</t>
  </si>
  <si>
    <t>Para la Cobertura de Equipo Eléctrico y Electrónico y Rotura de Maquinaria</t>
  </si>
  <si>
    <r>
      <t>1.</t>
    </r>
    <r>
      <rPr>
        <sz val="7"/>
        <color theme="1"/>
        <rFont val="Times New Roman"/>
        <family val="1"/>
      </rPr>
      <t xml:space="preserve">   </t>
    </r>
    <r>
      <rPr>
        <sz val="10"/>
        <color theme="1"/>
        <rFont val="Arial"/>
        <family val="2"/>
      </rPr>
      <t>Mantenimiento preventivo contratado con firma especializada o por personal de nómina para el Equipo electrónico Médico, de Laboratorio y/o Especializado (para demás equipos no requiere)</t>
    </r>
  </si>
  <si>
    <r>
      <t>2.</t>
    </r>
    <r>
      <rPr>
        <sz val="7"/>
        <color theme="1"/>
        <rFont val="Times New Roman"/>
        <family val="1"/>
      </rPr>
      <t xml:space="preserve">   </t>
    </r>
    <r>
      <rPr>
        <sz val="10"/>
        <color theme="1"/>
        <rFont val="Arial"/>
        <family val="2"/>
      </rPr>
      <t>Red regulada de energía mediante U.P.S. y polo a tierra o reguladores de voltaje y supresores de picos y polo a tierra para el Equipo electrónico.</t>
    </r>
  </si>
  <si>
    <r>
      <t>3.</t>
    </r>
    <r>
      <rPr>
        <sz val="7"/>
        <color theme="1"/>
        <rFont val="Times New Roman"/>
        <family val="1"/>
      </rPr>
      <t xml:space="preserve">   </t>
    </r>
    <r>
      <rPr>
        <sz val="10"/>
        <color theme="1"/>
        <rFont val="Arial"/>
        <family val="2"/>
      </rPr>
      <t>Mantenimiento preventivo contratado con firma especializada o por personal de nómina para Rotura de maquinaria, llevando la hoja de vida de los equipos.</t>
    </r>
  </si>
  <si>
    <t>El incumplimiento de las garantías en la sección donde ocurra la reclamación dará lugar a la pérdida del derecho de indemnización sin perjuicio de lo dispuesto en el artículo 1061 del código de comercio.</t>
  </si>
  <si>
    <t>En caso de salir favorecidos con la cotización, la aceptación del negocio queda sujeta a que previo al inicio de la vigencia de la póliza el asegurado cumpla con los siguientes requisitos:</t>
  </si>
  <si>
    <r>
      <t>1.</t>
    </r>
    <r>
      <rPr>
        <sz val="7"/>
        <color rgb="FF0070C0"/>
        <rFont val="Times New Roman"/>
        <family val="1"/>
      </rPr>
      <t xml:space="preserve">   </t>
    </r>
    <r>
      <rPr>
        <sz val="10"/>
        <color rgb="FF0070C0"/>
        <rFont val="Arial"/>
        <family val="2"/>
      </rPr>
      <t xml:space="preserve">A la confirmación escrita de la siniestralidad durante los últimos tres (3) años indicando: Ramo afectado, Amparo afectado, Valor de la pérdida, Valor indemnizado y qué medidas ha implementado el intermediario para que no se vuelvan a presentar. </t>
    </r>
  </si>
  <si>
    <r>
      <t>2.</t>
    </r>
    <r>
      <rPr>
        <sz val="7"/>
        <color theme="1"/>
        <rFont val="Times New Roman"/>
        <family val="1"/>
      </rPr>
      <t xml:space="preserve">   </t>
    </r>
    <r>
      <rPr>
        <sz val="10"/>
        <color theme="1"/>
        <rFont val="Arial"/>
        <family val="2"/>
      </rPr>
      <t>A que el Asegurado se encuentre al día en el pago de la prima a la fecha de vencimiento del programa.</t>
    </r>
  </si>
  <si>
    <r>
      <t>3.</t>
    </r>
    <r>
      <rPr>
        <sz val="7"/>
        <color rgb="FF0070C0"/>
        <rFont val="Times New Roman"/>
        <family val="1"/>
      </rPr>
      <t xml:space="preserve">   </t>
    </r>
    <r>
      <rPr>
        <sz val="10"/>
        <color rgb="FF0070C0"/>
        <rFont val="Arial"/>
        <family val="2"/>
      </rPr>
      <t>Suministre la relación debidamente valorizada de cada uno de los predios con su respectiva ubicación para: edificio, muebles y enseres, mercancías, maquinaria y equipo, dineros, equipo eléctrico y/o electrónico, Equipo móvil y Portátil. etc.</t>
    </r>
  </si>
  <si>
    <r>
      <t>4.</t>
    </r>
    <r>
      <rPr>
        <sz val="7"/>
        <color rgb="FF0070C0"/>
        <rFont val="Times New Roman"/>
        <family val="1"/>
      </rPr>
      <t xml:space="preserve">   </t>
    </r>
    <r>
      <rPr>
        <sz val="10"/>
        <color rgb="FF0070C0"/>
        <rFont val="Arial"/>
        <family val="2"/>
      </rPr>
      <t>Autorice la inspección del riesgo por el Departamento de Ingeniería de la Compañía y cumpla con las recomendaciones en caso de existir; Únicamente para riesgos que superen un valor asegurado total por predio de $4.000.000.000.</t>
    </r>
  </si>
  <si>
    <r>
      <t>5.</t>
    </r>
    <r>
      <rPr>
        <sz val="7"/>
        <color theme="1"/>
        <rFont val="Times New Roman"/>
        <family val="1"/>
      </rPr>
      <t xml:space="preserve">   </t>
    </r>
    <r>
      <rPr>
        <sz val="10"/>
        <color theme="1"/>
        <rFont val="Arial"/>
        <family val="2"/>
      </rPr>
      <t>Diligencie el Formulario de vinculación de clientes (SARLAFT).</t>
    </r>
  </si>
  <si>
    <t>60 dias y vence mayo 10 del 21</t>
  </si>
  <si>
    <t>Todo riesgo daño material por cualquier causa súbita, accidental e imprevista, incluyendo Terremoto, temblor y/o erupción volcánica, Asonada, motín, conmoción civil o popular y huelga, Actos mal intencionados de terceros (terrorismo), Rotura de maquinaria, Equipos eléctricos y electrónicos, Hurto calificado, lucro cesante por Incendio todo riesgo con excepción de equipo electrónico y hurto,  lucro cesante por Rotura de Maquinaria.</t>
  </si>
  <si>
    <r>
      <t>10% del valor de la pérdida sin ser inferior a</t>
    </r>
    <r>
      <rPr>
        <sz val="11"/>
        <color rgb="FFFF0000"/>
        <rFont val="Arial"/>
        <family val="2"/>
      </rPr>
      <t xml:space="preserve"> 2 SMMLV por siniestro</t>
    </r>
  </si>
  <si>
    <t>No indica</t>
  </si>
  <si>
    <t>Propiedad de empleados : excluye títulos valores, dineros, vehículo y joyas</t>
  </si>
  <si>
    <t>de $20.000.000 por Evento y $50.000.000 por Vigencia.</t>
  </si>
  <si>
    <t>20 smmllv</t>
  </si>
  <si>
    <t>Máximo hasta la suma $20.000.000 por Evento $80.000.000 por Vigencia</t>
  </si>
  <si>
    <t>hasta el 30% Del valor Asegurable de equipos eléctricos y electrónicos y maquinaria y equipo máximo Hasta la suma de $350.000.000 Evento / Vigencia</t>
  </si>
  <si>
    <t>• Amparo de Auditores, Revisores y Contadores hasta el 20% de la utilidad bruta anual máximo hasta la suma de $400.000.000. Evento/Vigencia.
• Amparo de Gastos de viaje y estadía hasta la suma de $400.000.000 Evento / Vigencia.</t>
  </si>
  <si>
    <t xml:space="preserve"> Hurto calificado de elementos y partes de edificios </t>
  </si>
  <si>
    <t>para los empleados, directores o socios del ASEGURADO, cuando sean investigados en virtud de un daño, lesión personal o muerte, generada con ocasión del desarrollo de sus funciones para el ASEGURADO y siempre que en dicho proceso se definan los perjuicios civiles</t>
  </si>
  <si>
    <t>16/08/2018 1341-P-10-GE106-0818-1-000I.</t>
  </si>
  <si>
    <t>50% del LMxD</t>
  </si>
  <si>
    <t xml:space="preserve">Máximo hasta el doble del Valor estipulado en el límite por despacho  nacional sin exceder de la suma de $600.000.000 </t>
  </si>
  <si>
    <t>desconocidas para el Asegurado y la Compañía hasta el doble del Valor estipulado en el límite por despacho más alto (entre Importaciones y exportaciones)  sin exceder de la suma de $1.200.000.000</t>
  </si>
  <si>
    <t>La tasa queda sujeta a la siniestralidad confirmada de la cuenta durante los últimos tres (3) años y al presupuesto anual de movilizaciones</t>
  </si>
  <si>
    <t>Impo y Expo 7.50% del valor de la pérdida, mínimo 1 SMMLV</t>
  </si>
  <si>
    <t>10% del valor de la pérdida, mínimo 1 SMMLV para Vehículos de Transportadoras legalmente constituidas y habilitadas por el Ministerio de Transporte.</t>
  </si>
  <si>
    <t>10% del valor de la pérdida, mínimo 2 SMMLV para Vehículos Propios o de Terceros o particulares independientes</t>
  </si>
  <si>
    <t>Amparo adicional opcional de pérdidas por acciones legales en búsqueda de estupefacientes y sustancias controladas</t>
  </si>
  <si>
    <t>Amparo adicional opcional de ampliación del plazo de la duración de cobertura hasta por treinta (30) días adicionales de los treinta (30) días comunes, contados a partir de la fecha de llegada del vehículo que haya transportado los bienes asegurados desde el exterior</t>
  </si>
  <si>
    <t>20 años, Charter 15 años</t>
  </si>
  <si>
    <t>Si, edad 20 años</t>
  </si>
  <si>
    <t>- Contenedores 20 pies USD 10.000
- Contenedores 40 pies USD 20.000
- Contenedores refrigerados USD 20.000
En caso de siniestro, el valor de la indemnización será tomado del valor del contenedor depreciado en libros de la naviera</t>
  </si>
  <si>
    <t xml:space="preserve">15% del valor del despacho afectado </t>
  </si>
  <si>
    <t>En caso de siniestro que afecte la presente cobertura, BBVA Seguros Colombia S.A. indemnizará al Asegurado el 100% del valor de la pérdida menos el deducible pactado si no declaran ningún valor al transportador o el valor mínimo exigido por el mismo, si el asegurado declara algún valor en adición la Compañía indemnizara hasta el valor declarado al transportador</t>
  </si>
  <si>
    <t>Se amparan los trasbordos en cualquier trayecto, vía y medio de movilización siempre y cuando haga parte del trayecto asegurado</t>
  </si>
  <si>
    <t>Agravaciones del riesgo: Si la inspección de la Compañía revelare una agravación del riesgo en cualquiera de los bienes asegurados, la Compañía requerirá al asegurado por escrito para que tome las medidas necesarias en relación con tal agravación</t>
  </si>
  <si>
    <t>• La pérdida, el daño o el gasto atribuibles a dolo o culpa grave del Asegurado</t>
  </si>
  <si>
    <t xml:space="preserve">• La pérdida, el daño o el gasto causados por el embalaje insuficiente o inadecuado o por el indebido acondicionamiento de los bienes asegurados para resistir los incidentes ordinarios del tránsito asegurado, cuando dicho embalaje o acondicionamiento sea realizado por el asegurado o sus empleados, o con anterioridad a la vigencia de este seguro. 
Parágrafo: Para los fines de este contrato de seguro, se considerará que "embalaje" incluye la estiba dentro de un contenedor, remolque, furgón o cualquier otra unidad de carga; y que “empleados” no incluye contratistas independientes
</t>
  </si>
  <si>
    <t>• El derrame, merma ordinaria, pérdida normal de peso o volumen o el uso, o desgaste ordinario de los bienes asegurados</t>
  </si>
  <si>
    <t xml:space="preserve">La pérdida, el daño o el gasto causados por el vicio propio o la naturaleza de los bienes asegurados. </t>
  </si>
  <si>
    <t>La pérdida, el daño o el gasto directamente causados por demora, aun cuando la demora sea causada por un riesgo asegurado.</t>
  </si>
  <si>
    <t xml:space="preserve">La pérdida, el daño o el gasto causados por la insolvencia, cesación de pagos o incumplimiento de las obligaciones financieras del transportador, o de los propietarios, armadores, explotadores, administradores, fletadores u operadores de la nave, aeronave, camión, o en general del medio de transporte respecto del que al momento de cargar el bien asegurado el Asegurado sabía, o en el curso ordinario de los negocios debería saber, que tal insolvencia, cesación de pagos o incumplimiento de obligaciones financieras podría impedir el normal desarrollo del viaje. </t>
  </si>
  <si>
    <t xml:space="preserve"> La pérdida, el daño o el gasto directa o indirectamente causado por, o proveniente de, el uso de cualquier dispositivo que emplee fisión o fusión atómica y/o nuclear u otra reacción similar o fuerza o materia radioactiva</t>
  </si>
  <si>
    <t>La toma de muestras por autoridad competente, comiso, embargo y secuestro, retención, aprehensión o, en general, cualquier acto de autoridad sobre las mercancías o sobre el medio de transporte</t>
  </si>
  <si>
    <t>innavegabilidad, no aeronavegabilidad y falta de condiciones del medio de transporte</t>
  </si>
  <si>
    <t>Se excluye para maquinaria o mercancía usada los riesgos de avería particular y saqueo</t>
  </si>
  <si>
    <t>Las movilizaciones realizadas en vehículos de edad superior a treinta (30) años</t>
  </si>
  <si>
    <t xml:space="preserve"> Se excluyen las pérdidas ocasionadas cuando el asegurado no indique las normas técnicas o condiciones especiales que se deben cumplir para el transporte de productos refrigerados</t>
  </si>
  <si>
    <t>Decomiso, embargo, secuestro, retención, aprehensión o, en general actos de autoridad sobre las mercancías o sobre el medio de transporte. A menos que el acto de autoridad se realice para evitar la ocurrencia, agravación o extensión de un siniestro</t>
  </si>
  <si>
    <t xml:space="preserve">Las pérdidas o daños de los bienes asegurados cuando sean despachados desde y hasta los siguientes países:
Afganistán, República de Chechenia, República Democrática de Congo, Eritrea, Iraq, Israel y La Autoridad Palestina, Macedonia, Nigeria, Sierra Leona, Sri Lanka, Tadjikistan y Zimbabue
</t>
  </si>
  <si>
    <t>La cobertura para la movilización de mercancías en vehículos de transportadores independientes queda sujeta a la confirmación escrita de la siguiente información:</t>
  </si>
  <si>
    <t>1.     Nombre completo, cédula de ciudadanía y teléfono del propietario del vehículo.</t>
  </si>
  <si>
    <t>2.     Nombre completo, cédula de ciudadanía y teléfono del conductor del vehículo.</t>
  </si>
  <si>
    <t>3.     Copia de la tarjeta de propiedad y del seguro obligatorio.</t>
  </si>
  <si>
    <t>4.     Tiempo que lleva trabajando con el asegurado.</t>
  </si>
  <si>
    <t>30 dias , hmacc amit 10 dias</t>
  </si>
  <si>
    <t>Cláusula De Errores U Omisiones No Intencionales: Este seguro no será invalidado por un error no intencional u omisión o incorrecta valorización o descripción del interés asegurado, riesgo, vapor o viaje, sujeto a que tal omisión o error sea puesto al conocimiento de los Aseguradores, por escrito, tan pronto como sea de conocimiento del Asegurado</t>
  </si>
  <si>
    <t>Si, sin superar el 30% del LMxD</t>
  </si>
  <si>
    <t>No se aplica demérito por uso para equipos menores a cinco (5) años de fabricación</t>
  </si>
  <si>
    <t>En caso de cualquier responsabilidad financiera garantizada el ítem asegurado, el pago de cualquier siniestro se revertirá en primera instancia a la fuente de dicha obligación.</t>
  </si>
  <si>
    <t>Cláusula de 72 horas: Las palabras “ocurrencia de siniestro” se entenderán como todas las pérdidas individuales que se originen y sean ocasionadas directamente por una sola catástrofe; sin embargo, la duración y extensión d cualquier “ocurrencia de siniestro” así definida será limitada a:
o 72 horas consecutivas en caso de huracán, tifón, tormenta de viento, temporal de lluvias, granizada y/o tornado.
o 72 horas consecutivas en caso de terremoto, maremoto, ola de marea y/o erupción volcánica.
o 72 horas consecutivas en todo el país en caso de motín, conmoción civil y daño malicioso</t>
  </si>
  <si>
    <t>Derechos sobre el salvamento: El Asegurado participará proporcionalmente en la venta del salvamento neto, teniendo en cuenta el deducible y el infraseguro, cuando hubiere lugar a este último. Se entiende por salvamento neto, el valor resultante de descontar del valor de venta del mismo los gastos realizados por la Aseguradora, tales como los necesarios para la recuperación y comercialización de dicho salvamento</t>
  </si>
  <si>
    <t>75 dias siguientes a la fecha de inicio de vigencia de la póliza</t>
  </si>
  <si>
    <t>60 dias</t>
  </si>
  <si>
    <t>Exclusiones adicionales a las condiciones generales de la póliza</t>
  </si>
  <si>
    <t>No requiere</t>
  </si>
  <si>
    <t>No requere</t>
  </si>
  <si>
    <t>No tare</t>
  </si>
  <si>
    <t>Actos de Autoridad competente para evitar la extensión y propagar del siniestro</t>
  </si>
  <si>
    <t>hasta el 100% debidamente reportados</t>
  </si>
  <si>
    <t xml:space="preserve">Honorarios de revisores, contadores </t>
  </si>
  <si>
    <t xml:space="preserve">Gastos extras, gastos por flete expreso y gastos de viaje </t>
  </si>
  <si>
    <t>Límite $100,000,000 evento/ vigencia</t>
  </si>
  <si>
    <t>sin que supere el Límite $100,000,000 evento/ vigencia</t>
  </si>
  <si>
    <t>está amparada siempre y cuando los bienes se encuentren embalados en contenedores que puedan asegurarse a la cubierta del buque o embarcación.</t>
  </si>
  <si>
    <t>ok se incluye máximo hasta $ 1.000.000.000</t>
  </si>
  <si>
    <t>• Contenedor convencionales de 20 pies $   30,000,000
• Contenedor convencionales de 40 pies  $   50,000,000
• La cobertura del contenedor queda sujeta a que se haya dejado registro del estado en que se recibe el contenedor, a que el daño o la pérdida se ocasione por un evento amparado por la póliza y su indemnización se hará conforme con los parámetros de indemnización para maquinaria o mercancía usada, previo descuento de la depreciación correspondiente.</t>
  </si>
  <si>
    <t>60 días contados a partir del inicio de la vigencia o 30 días a partir de la expedición del documento, lo que ocurra primero.</t>
  </si>
  <si>
    <t>Marzo 16 de 2021</t>
  </si>
  <si>
    <t>No incluyó</t>
  </si>
  <si>
    <t>No cotizó</t>
  </si>
  <si>
    <t>San andres 25% de la perdida minimo 3 SMMLV, Demas Riesgos 10% de la pérdida minimo 1 SMMLV</t>
  </si>
  <si>
    <t>45.366.095.200</t>
  </si>
  <si>
    <t>10% del valor asegurado de edificio y contenido maximo 3000 SMMLV</t>
  </si>
  <si>
    <t>10% del valor asegurado de edificio y contenido maximo 2000 SMMLV</t>
  </si>
  <si>
    <t>10% del valor asegurado de edificio maximo 400 SMMLV</t>
  </si>
  <si>
    <t>10% del valor asegurado de equipos electrónicos y maquinaria maximo 200 SMMLV</t>
  </si>
  <si>
    <t>50 millones evento / vigencia, maximo 5 millones por empleado</t>
  </si>
  <si>
    <t>400 SMMLV</t>
  </si>
  <si>
    <t>5% maximo 250 SMMLV</t>
  </si>
  <si>
    <t>SI, para EEE</t>
  </si>
  <si>
    <t>Importaciones / Exportaciones (Trayecto Exterior):
8% del valor de la perdida, mínimo 2 S.M.M.L.V.</t>
  </si>
  <si>
    <t>Trayectos complementarios (Trayecto Interior), Nacional / Urbano
Hurto y huelga: 5% del valor de la perdida, mínimo 2 S.M.M.L.V.
Demás Riesgos: 5% del valor de la perdida, mínimo 2 S.M.M.L.V</t>
  </si>
  <si>
    <t>10% del valor asegurado de los bienes perdidos o afectados.</t>
  </si>
  <si>
    <t>hayan sido construidos como buques portacontenedores, transportadores de vehículos o grúas pórtico de bodega abierta con doble revestimiento (OHGCs), hayan sido usados en forma continuada como tales en operaciones sistemáticas y regulares dentro de un entorno de puertos específicos</t>
  </si>
  <si>
    <t>2% del valor asegurable del predio afectado,Mínimo 2 smmlv</t>
  </si>
  <si>
    <t>No indica cobertura para San Andres y Providencia</t>
  </si>
  <si>
    <t>Cundinamarca  2% del valor asegurable del predio afectado,Mínimo 2 smmlv</t>
  </si>
  <si>
    <t>Cubre bajo sentencia judicial ejecutoriada y co un maximo de 1.000 smmlv</t>
  </si>
  <si>
    <r>
      <t xml:space="preserve">Transporte de bienes del asegurado, tales como materias primas, productos en proceso y productos terminados, fuera de los predios asegurados. </t>
    </r>
    <r>
      <rPr>
        <sz val="12"/>
        <color rgb="FFFF0000"/>
        <rFont val="Arial"/>
        <family val="2"/>
      </rPr>
      <t>No incluye mercacnías peligrosas</t>
    </r>
  </si>
  <si>
    <t>Limite por evento $1.250 mill
Límite anual agregado $2.500 mill</t>
  </si>
  <si>
    <t>Hasta el 18 de abril de 2021</t>
  </si>
  <si>
    <t>RC Productos exportados</t>
  </si>
  <si>
    <t xml:space="preserve">25% por evento / 50% por vigencia </t>
  </si>
  <si>
    <t>Si al 100%</t>
  </si>
  <si>
    <t>ROY ALPHA SA / LUMINARIAS DEL CAUCA SA / ROY ALPHA PERU</t>
  </si>
  <si>
    <t>Extensión cobertura para CIF y/o CIP: Para importaciones bajo condiciones CIF y/o CIP, la cobertura de la póliza se extiende desde el momento que se realiza la entrega y transferencia del riesgo de los bienes al asegurado hasta su destino final en bodegas del asegurado y/o bodegas de terceros y/o clientes finales. Por lo tanto se incluyen las coberturas que el vendedor no es responsable de contratar bajo el término CIF y/o CIP, pero que se requieren para obtener cobertura Todo Riesgo Clausula A del ICC. Si se presenta un evento que afecte la cobertura de la póliza contratada por el proveedor o vendedor, la presente póliza no operará por coexistencia de seguros, ni por exceso de la misma</t>
  </si>
  <si>
    <t>Para las mercancías despachadas bajo la modalidad de paqueteo, se acepta que el asegurado declare el valor mínimo aceptado por el transportador. En caso de siniestro, el asegurador indemnizará el 100% del valor de la pérdida, menos los correspondientes deducibles</t>
  </si>
  <si>
    <t>Si, limite maximo $ 10.000.000</t>
  </si>
  <si>
    <t>Hasta Mar 25 de 2021</t>
  </si>
  <si>
    <t>Marzo 19</t>
  </si>
  <si>
    <t>Se Incluye a Roy Alpha del Cauca</t>
  </si>
  <si>
    <t xml:space="preserve">Falsificación extendida </t>
  </si>
  <si>
    <t>No viene</t>
  </si>
  <si>
    <t>Exclusión de la violación de la privacidad y los datos- Póliza de Riesgos Financieros para Entidades no financieras – Crime</t>
  </si>
  <si>
    <t>Marzo 19 de 2021</t>
  </si>
  <si>
    <r>
      <t xml:space="preserve">Marzo 04 de 2014, pero para límites superiores a $300.000.000 por pérdida y $600.000.000 en el agregado anual la fecha de retroactividad será inicio de vigencia 2020
</t>
    </r>
    <r>
      <rPr>
        <sz val="15"/>
        <color rgb="FF00B0F0"/>
        <rFont val="Calibri"/>
        <family val="2"/>
        <scheme val="minor"/>
      </rPr>
      <t>ROY ALPHA DEL CAUCA S.A como filial bajo la póliza a partir del 25 de marzo de 2021, fecha de retroactividad: 25 de marzo de 2021.</t>
    </r>
  </si>
  <si>
    <t>Si, pero Roy Alpha del Cauca no venia asegurada como filial</t>
  </si>
  <si>
    <t>No inlcuyen a la filial</t>
  </si>
  <si>
    <t>ROY ALPHA SA / ROY ALPHA DEL CAUCA SA / INHUR SA / ROY ALPHA PERU</t>
  </si>
  <si>
    <t>OFERTA ALLIANZ</t>
  </si>
  <si>
    <t>30 dias, vence en Abril 21/21</t>
  </si>
  <si>
    <t>Allian S.A. 100%</t>
  </si>
  <si>
    <t>$ 500 / $1.000 millones evento / agregado</t>
  </si>
  <si>
    <t>SI, si se renueva con la misma aseguradora</t>
  </si>
  <si>
    <t>20 días calendario</t>
  </si>
  <si>
    <t>No renovación Tácita</t>
  </si>
  <si>
    <t>Sera como expire la póliza actual contratada sin interrupción de vigencia. De acuerdo a Limitación de descubrimiento.</t>
  </si>
  <si>
    <t>Fecha retroactiva y Limitación de Descubrimiento</t>
  </si>
  <si>
    <t>No obstante cualquier restricción o condición impuesta por el Texto de la Póliza, por medio del presente queda entendido y acordado que la fecha retroactiva se elimina y que se aplicará la siguiente Cláusula de Limitación de Descubrimiento:
No existirá responsabilidad con respecto a un reclamo que : (a) surja de o en relación con alguna circunstancia o evento que haya sido notificado al Asegurador en alguna otra póliza de seguro efectuada antes de la entrada en vigencia de esta Póliza</t>
  </si>
  <si>
    <t>al 100%</t>
  </si>
  <si>
    <t>Definición de empleados según texto de la póliza original</t>
  </si>
  <si>
    <t>Se excluyen los conocimientos de embarque y/o los recibos de depósito y/o documentos de naturaleza similar y/o que sirvan a un propósito similar y/o la falsificación o alteración fraudulenta de cheques de viajeros</t>
  </si>
  <si>
    <t>Anexo prueba de télex</t>
  </si>
  <si>
    <t>La cobertura bajo esta póliza no se aplica a: Pérdida de propiedad bajo los amparos 2, Predios y 3, Transito de la póliza.</t>
  </si>
  <si>
    <t>Se adiciona al literal d, definición de empleado de las condiciones generales de la póliza lo siguiente:
(H) Personal de firmas outsourcing, personal provisional o temporal o aquellas personas facilitadas por empresas especializadas en empleos temporales y contratistas que estén desarrollando actividades para el asegurado y encomendadas por este y siempre y cuando estén bajo el control y supervisión del asegurado y en los predios del asegurado.</t>
  </si>
  <si>
    <t>Cobertura para personal de firmas temporales</t>
  </si>
  <si>
    <r>
      <t xml:space="preserve">TI: 1.5% mes
</t>
    </r>
    <r>
      <rPr>
        <sz val="14"/>
        <color rgb="FF00B0F0"/>
        <rFont val="Calibri"/>
        <family val="2"/>
        <scheme val="minor"/>
      </rPr>
      <t xml:space="preserve">LMI $40.000.000 por mes y $450.000.000 </t>
    </r>
    <r>
      <rPr>
        <sz val="14"/>
        <rFont val="Calibri"/>
        <family val="2"/>
        <scheme val="minor"/>
      </rPr>
      <t>en el agregado anual.
PMI: 9 meses
Deducible 1 mes</t>
    </r>
  </si>
  <si>
    <t>Se incluye desaparición misteriosa e inexplicable con respecto a pérdidas dentro de los predios del asegurado y en lo que respecta a dinero y títulos valores únicamente, de acuerdo con el texto de la póliza.</t>
  </si>
  <si>
    <t>Desaparición misteriosa e inexplicable con respecto a pérdidas dentro de los predios del asegurado</t>
  </si>
  <si>
    <t>3 dias</t>
  </si>
  <si>
    <t>Si LSW 238</t>
  </si>
  <si>
    <t>Obras de arte</t>
  </si>
  <si>
    <t>10% mínimo COP $3.500.000 para toda y cada pérdida.</t>
  </si>
  <si>
    <t>Exclusión Ofac</t>
  </si>
  <si>
    <t>Guerra y Terrorismo</t>
  </si>
  <si>
    <t>perdidas provenientes directa o indirectamente de la no realización de inventarios completos  a cada predio que cuentan con esta exposición por lo menos una vez cada (3) meses</t>
  </si>
  <si>
    <t>pérdidas en relación con transferencias electrónicas en donde exista una adulteración de las direcciones de correo electrónico</t>
  </si>
  <si>
    <t>Eventos Cibernéticos</t>
  </si>
  <si>
    <t>pérdidas en relación con transferencias de fondos a terceros que no se encuentren debidamente calificados como proveedores y clientes autorizados del Asegurado y donde no haya existido además una verificación previa de la información del destinatario incluyendo números de cuentas bancarias por parte de personal autorizado</t>
  </si>
  <si>
    <t>pérdidas provenientes de o que tengan origen en la falta de
doble control en pagos, transferencia de fondos y giros, de tal forma que toda
transferencia de fondos, pagos o giros en forma electrónica debe requerir dos
usuarios diferentes e independientes para ser ejecutada o realizada; es decir,
que todos los procesos cuenten con segregación de funciones. Así mismo, todas
las transferencias de fondos, pagos o giros a través de carta deben cumplir
con doble control y la información del destinatario debe ser confirmada de
forma previa para que puedan ser procesadas.</t>
  </si>
  <si>
    <t>SI, plazo 30 dias de incio de vigencia</t>
  </si>
  <si>
    <t>Cancelación de la póliza 60 dias</t>
  </si>
  <si>
    <t>A petición del asegurado, esta póliza puede cualquier momento y con efecto inmediato, cancelarse dando aviso escrito al corredor que efectuó el seguro, y la prima será ajustada sobre la base que el asegurador reciba o retenga la prima acostumbrada de corto plazo.
Esta póliza también puede ser cancelada por o en nombre de los aseguradores mediante una notificación escrita de 60 días, enviada a la última dirección conocida del asegurado, y la prima será ajustada con base en que los aseguradores reciban o retengan la prima a prorrata por el periodo.
El aviso se considerará debidamente recibido en la ruta del correo si es enviado por correo prepagado debidamente direccionado.
Los demás términos y condiciones permanecen sin alteración.</t>
  </si>
  <si>
    <t>10/11/2016-1301-P-13-IRF100 V2 ALLIANZ PRO</t>
  </si>
  <si>
    <t>No limita</t>
  </si>
  <si>
    <t>Si $ 100.000.000</t>
  </si>
  <si>
    <t>$ 250.000.000 Evento / agregado anual</t>
  </si>
  <si>
    <t>Póliza de IRF OPERA EN EXCESO de la póliza DE Manejo solo para las coberturas similares que son las coberturas de Infidelidad de Empleados, sin operación de deducible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</si>
</sst>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 #,##0;[Red]\-&quot;$&quot;\ #,##0"/>
    <numFmt numFmtId="42" formatCode="_-&quot;$&quot;\ * #,##0_-;\-&quot;$&quot;\ * #,##0_-;_-&quot;$&quot;\ * &quot;-&quot;_-;_-@_-"/>
    <numFmt numFmtId="164" formatCode="_(* #,##0.00_);_(* \(#,##0.00\);_(* &quot;-&quot;??_);_(@_)"/>
    <numFmt numFmtId="165" formatCode="[$COP]\ #,##0"/>
    <numFmt numFmtId="166" formatCode="&quot;$&quot;\ #,##0"/>
    <numFmt numFmtId="167" formatCode="_(&quot;$&quot;\ * #,##0.00_);_(&quot;$&quot;\ * \(#,##0.00\);_(&quot;$&quot;\ * &quot;-&quot;??_);_(@_)"/>
    <numFmt numFmtId="168" formatCode="_-&quot;$&quot;* #,##0_-;\-&quot;$&quot;* #,##0_-;_-&quot;$&quot;* &quot;-&quot;_-;_-@_-"/>
    <numFmt numFmtId="169" formatCode="[$USD]\ #,##0"/>
    <numFmt numFmtId="170" formatCode="0.000%"/>
    <numFmt numFmtId="171" formatCode="_(* #,##0_);_(* \(#,##0\);_(* &quot;-&quot;??_);_(@_)"/>
    <numFmt numFmtId="172" formatCode="_ &quot;$ &quot;* #,##0_ ;_ &quot;$ &quot;* \-#,##0_ ;_ &quot;$ &quot;* \-??_ ;_ @_ "/>
    <numFmt numFmtId="173" formatCode="_ * #,##0.00_ ;_ * \-#,##0.00_ ;_ * &quot;-&quot;??_ ;_ @_ "/>
    <numFmt numFmtId="174" formatCode="#,##0.0"/>
    <numFmt numFmtId="175" formatCode="0_);\(0\)"/>
    <numFmt numFmtId="176" formatCode="_([$$-240A]\ * #,##0_);_([$$-240A]\ * \(#,##0\);_([$$-240A]\ * &quot;-&quot;??_);_(@_)"/>
    <numFmt numFmtId="177" formatCode="_ * #,##0_ ;_ * \-#,##0_ ;_ * &quot;-&quot;??_ ;_ @_ "/>
    <numFmt numFmtId="178" formatCode="&quot;$&quot;\ #,##0;[Red]&quot;$&quot;\ #,##0"/>
    <numFmt numFmtId="179" formatCode="&quot;$&quot;\ #,##0_);[Red]\(&quot;$&quot;\ #,##0\)"/>
    <numFmt numFmtId="180" formatCode="&quot;$&quot;#,##0"/>
  </numFmts>
  <fonts count="108" x14ac:knownFonts="1">
    <font>
      <sz val="11"/>
      <color theme="1"/>
      <name val="Calibri"/>
      <family val="2"/>
      <scheme val="minor"/>
    </font>
    <font>
      <b/>
      <sz val="11"/>
      <color theme="1"/>
      <name val="Calibri"/>
      <family val="2"/>
      <scheme val="minor"/>
    </font>
    <font>
      <sz val="10"/>
      <name val="Arial"/>
      <family val="2"/>
    </font>
    <font>
      <sz val="11"/>
      <color theme="1"/>
      <name val="Calibri"/>
      <family val="2"/>
      <scheme val="minor"/>
    </font>
    <font>
      <sz val="10"/>
      <name val="Arial"/>
      <family val="2"/>
    </font>
    <font>
      <b/>
      <sz val="16"/>
      <color theme="1"/>
      <name val="Calibri"/>
      <family val="2"/>
      <scheme val="minor"/>
    </font>
    <font>
      <sz val="15"/>
      <name val="Calibri"/>
      <family val="2"/>
      <scheme val="minor"/>
    </font>
    <font>
      <b/>
      <sz val="14"/>
      <color rgb="FFFFFFFF"/>
      <name val="Arial"/>
      <family val="2"/>
    </font>
    <font>
      <b/>
      <sz val="15"/>
      <name val="Calibri"/>
      <family val="2"/>
      <scheme val="minor"/>
    </font>
    <font>
      <b/>
      <sz val="14"/>
      <color rgb="FFFFFFFF"/>
      <name val="Calibri"/>
      <family val="2"/>
      <scheme val="minor"/>
    </font>
    <font>
      <sz val="14"/>
      <name val="Calibri"/>
      <family val="2"/>
      <scheme val="minor"/>
    </font>
    <font>
      <b/>
      <sz val="10"/>
      <color theme="0"/>
      <name val="Calibri"/>
      <family val="2"/>
      <scheme val="minor"/>
    </font>
    <font>
      <b/>
      <sz val="8"/>
      <name val="Verdana"/>
      <family val="2"/>
    </font>
    <font>
      <b/>
      <sz val="10"/>
      <name val="Arial"/>
      <family val="2"/>
    </font>
    <font>
      <sz val="8"/>
      <color rgb="FFFF0000"/>
      <name val="Verdana"/>
      <family val="2"/>
    </font>
    <font>
      <b/>
      <sz val="10"/>
      <color rgb="FFFF0000"/>
      <name val="Calibri"/>
      <family val="2"/>
      <scheme val="minor"/>
    </font>
    <font>
      <sz val="10"/>
      <name val="Verdana"/>
      <family val="2"/>
    </font>
    <font>
      <b/>
      <sz val="14"/>
      <name val="Arial"/>
      <family val="2"/>
    </font>
    <font>
      <sz val="8"/>
      <color theme="0"/>
      <name val="Arial"/>
      <family val="2"/>
    </font>
    <font>
      <b/>
      <sz val="11"/>
      <name val="Arial"/>
      <family val="2"/>
    </font>
    <font>
      <b/>
      <sz val="14"/>
      <color theme="1"/>
      <name val="Arial"/>
      <family val="2"/>
    </font>
    <font>
      <b/>
      <sz val="12"/>
      <name val="Arial"/>
      <family val="2"/>
    </font>
    <font>
      <b/>
      <sz val="9"/>
      <color indexed="81"/>
      <name val="Tahoma"/>
      <family val="2"/>
    </font>
    <font>
      <sz val="9"/>
      <color indexed="81"/>
      <name val="Tahoma"/>
      <family val="2"/>
    </font>
    <font>
      <sz val="14"/>
      <color theme="1"/>
      <name val="Calibri"/>
      <family val="2"/>
      <scheme val="minor"/>
    </font>
    <font>
      <b/>
      <sz val="15"/>
      <color theme="0"/>
      <name val="Calibri"/>
      <family val="2"/>
      <scheme val="minor"/>
    </font>
    <font>
      <b/>
      <sz val="14"/>
      <color theme="0"/>
      <name val="Arial"/>
      <family val="2"/>
    </font>
    <font>
      <b/>
      <sz val="14"/>
      <name val="Calibri"/>
      <family val="2"/>
      <scheme val="minor"/>
    </font>
    <font>
      <b/>
      <sz val="14"/>
      <color indexed="56"/>
      <name val="Calibri"/>
      <family val="2"/>
      <scheme val="minor"/>
    </font>
    <font>
      <b/>
      <sz val="14"/>
      <color theme="0"/>
      <name val="Calibri"/>
      <family val="2"/>
      <scheme val="minor"/>
    </font>
    <font>
      <sz val="14"/>
      <color theme="0"/>
      <name val="Calibri"/>
      <family val="2"/>
      <scheme val="minor"/>
    </font>
    <font>
      <sz val="14"/>
      <name val="Calibri"/>
      <family val="2"/>
    </font>
    <font>
      <sz val="14"/>
      <color indexed="56"/>
      <name val="Calibri"/>
      <family val="2"/>
      <scheme val="minor"/>
    </font>
    <font>
      <sz val="14"/>
      <name val="Arial"/>
      <family val="2"/>
    </font>
    <font>
      <sz val="10"/>
      <name val="Courier"/>
      <family val="3"/>
    </font>
    <font>
      <b/>
      <sz val="16"/>
      <color rgb="FF000000"/>
      <name val="Arial"/>
      <family val="2"/>
    </font>
    <font>
      <sz val="16"/>
      <name val="Arial"/>
      <family val="2"/>
    </font>
    <font>
      <b/>
      <sz val="20"/>
      <color rgb="FF000000"/>
      <name val="Arial"/>
      <family val="2"/>
    </font>
    <font>
      <sz val="12"/>
      <name val="Arial"/>
      <family val="2"/>
    </font>
    <font>
      <b/>
      <sz val="10"/>
      <color rgb="FFFF9900"/>
      <name val="Arial"/>
      <family val="2"/>
    </font>
    <font>
      <b/>
      <sz val="10"/>
      <color rgb="FF000000"/>
      <name val="Arial"/>
      <family val="2"/>
    </font>
    <font>
      <b/>
      <sz val="10"/>
      <color rgb="FFC0C0C0"/>
      <name val="Arial"/>
      <family val="2"/>
    </font>
    <font>
      <sz val="10"/>
      <color rgb="FF000000"/>
      <name val="Times New Roman"/>
      <family val="1"/>
    </font>
    <font>
      <sz val="10"/>
      <name val="Times New Roman"/>
      <family val="1"/>
    </font>
    <font>
      <b/>
      <sz val="10"/>
      <name val="Times New Roman"/>
      <family val="1"/>
    </font>
    <font>
      <sz val="10"/>
      <color rgb="FF000000"/>
      <name val="Arial"/>
      <family val="2"/>
    </font>
    <font>
      <sz val="10"/>
      <color rgb="FFFF0000"/>
      <name val="Times New Roman"/>
      <family val="1"/>
    </font>
    <font>
      <sz val="10"/>
      <color rgb="FFFF0000"/>
      <name val="Arial"/>
      <family val="2"/>
    </font>
    <font>
      <sz val="12"/>
      <name val="Times New Roman"/>
      <family val="1"/>
    </font>
    <font>
      <sz val="12"/>
      <color rgb="FF000000"/>
      <name val="Times New Roman"/>
      <family val="1"/>
    </font>
    <font>
      <b/>
      <sz val="9"/>
      <color rgb="FF000000"/>
      <name val="Tahoma"/>
      <family val="2"/>
    </font>
    <font>
      <sz val="9"/>
      <color rgb="FF000000"/>
      <name val="Tahoma"/>
      <family val="2"/>
    </font>
    <font>
      <b/>
      <sz val="15"/>
      <color rgb="FFFFFFFF"/>
      <name val="Calibri"/>
      <family val="2"/>
      <scheme val="minor"/>
    </font>
    <font>
      <b/>
      <sz val="15"/>
      <color indexed="56"/>
      <name val="Calibri"/>
      <family val="2"/>
      <scheme val="minor"/>
    </font>
    <font>
      <sz val="10"/>
      <name val="Calibri"/>
      <family val="2"/>
      <scheme val="minor"/>
    </font>
    <font>
      <b/>
      <sz val="16"/>
      <name val="Calibri"/>
      <family val="2"/>
      <scheme val="minor"/>
    </font>
    <font>
      <sz val="10"/>
      <color rgb="FFFF0000"/>
      <name val="Calibri"/>
      <family val="2"/>
      <scheme val="minor"/>
    </font>
    <font>
      <b/>
      <sz val="12"/>
      <color theme="0"/>
      <name val="Calibri"/>
      <family val="2"/>
      <scheme val="minor"/>
    </font>
    <font>
      <sz val="12"/>
      <color theme="0"/>
      <name val="Calibri"/>
      <family val="2"/>
      <scheme val="minor"/>
    </font>
    <font>
      <sz val="12"/>
      <name val="Calibri"/>
      <family val="2"/>
      <scheme val="minor"/>
    </font>
    <font>
      <sz val="14"/>
      <color theme="1"/>
      <name val="Arial"/>
      <family val="2"/>
    </font>
    <font>
      <b/>
      <sz val="16"/>
      <color theme="1"/>
      <name val="Arial"/>
      <family val="2"/>
    </font>
    <font>
      <sz val="14"/>
      <color rgb="FF0070C0"/>
      <name val="Arial"/>
      <family val="2"/>
    </font>
    <font>
      <sz val="12"/>
      <color theme="1"/>
      <name val="Arial"/>
      <family val="2"/>
    </font>
    <font>
      <b/>
      <sz val="14"/>
      <color rgb="FF0070C0"/>
      <name val="Arial"/>
      <family val="2"/>
    </font>
    <font>
      <b/>
      <sz val="11"/>
      <color indexed="8"/>
      <name val="Arial"/>
      <family val="2"/>
    </font>
    <font>
      <b/>
      <u/>
      <sz val="11"/>
      <color indexed="8"/>
      <name val="Arial"/>
      <family val="2"/>
    </font>
    <font>
      <sz val="11"/>
      <color indexed="8"/>
      <name val="Arial"/>
      <family val="2"/>
    </font>
    <font>
      <sz val="14"/>
      <color rgb="FF00B0F0"/>
      <name val="Arial"/>
      <family val="2"/>
    </font>
    <font>
      <sz val="11"/>
      <name val="Arial"/>
      <family val="2"/>
    </font>
    <font>
      <sz val="11"/>
      <color rgb="FFFF0000"/>
      <name val="Arial"/>
      <family val="2"/>
    </font>
    <font>
      <sz val="12"/>
      <color rgb="FFFF0000"/>
      <name val="Arial"/>
      <family val="2"/>
    </font>
    <font>
      <sz val="11"/>
      <color rgb="FF00B0F0"/>
      <name val="Arial"/>
      <family val="2"/>
    </font>
    <font>
      <b/>
      <sz val="12"/>
      <color rgb="FFFFFFFF"/>
      <name val="Arial"/>
      <family val="2"/>
    </font>
    <font>
      <b/>
      <sz val="12"/>
      <color theme="0"/>
      <name val="Arial"/>
      <family val="2"/>
    </font>
    <font>
      <b/>
      <sz val="12"/>
      <color theme="1"/>
      <name val="Arial"/>
      <family val="2"/>
    </font>
    <font>
      <b/>
      <sz val="12"/>
      <color rgb="FF0070C0"/>
      <name val="Arial"/>
      <family val="2"/>
    </font>
    <font>
      <sz val="12"/>
      <color rgb="FF00B0F0"/>
      <name val="Arial"/>
      <family val="2"/>
    </font>
    <font>
      <b/>
      <sz val="12"/>
      <color rgb="FFFFFFFF"/>
      <name val="Calibri"/>
      <family val="2"/>
      <scheme val="minor"/>
    </font>
    <font>
      <b/>
      <sz val="10"/>
      <color rgb="FFFFFFFF"/>
      <name val="Arial"/>
      <family val="2"/>
    </font>
    <font>
      <sz val="12"/>
      <color rgb="FF0070C0"/>
      <name val="Arial"/>
      <family val="2"/>
    </font>
    <font>
      <sz val="14"/>
      <color rgb="FFFF0000"/>
      <name val="Calibri"/>
      <family val="2"/>
      <scheme val="minor"/>
    </font>
    <font>
      <b/>
      <sz val="12"/>
      <color theme="1"/>
      <name val="Calibri"/>
      <family val="2"/>
      <scheme val="minor"/>
    </font>
    <font>
      <b/>
      <sz val="12"/>
      <name val="Calibri"/>
      <family val="2"/>
      <scheme val="minor"/>
    </font>
    <font>
      <sz val="12"/>
      <color rgb="FF00B0F0"/>
      <name val="Calibri"/>
      <family val="2"/>
      <scheme val="minor"/>
    </font>
    <font>
      <sz val="12"/>
      <color rgb="FFFF0000"/>
      <name val="Calibri"/>
      <family val="2"/>
      <scheme val="minor"/>
    </font>
    <font>
      <sz val="11"/>
      <color rgb="FFFF0000"/>
      <name val="Calibri"/>
      <family val="2"/>
      <scheme val="minor"/>
    </font>
    <font>
      <sz val="14"/>
      <color rgb="FF00B0F0"/>
      <name val="Calibri"/>
      <family val="2"/>
      <scheme val="minor"/>
    </font>
    <font>
      <sz val="10"/>
      <color theme="1"/>
      <name val="Arial"/>
      <family val="2"/>
    </font>
    <font>
      <sz val="11"/>
      <color theme="1"/>
      <name val="Arial"/>
      <family val="2"/>
    </font>
    <font>
      <b/>
      <sz val="11"/>
      <color rgb="FFFFFFFF"/>
      <name val="Arial"/>
      <family val="2"/>
    </font>
    <font>
      <b/>
      <sz val="11"/>
      <color theme="0"/>
      <name val="Arial"/>
      <family val="2"/>
    </font>
    <font>
      <b/>
      <sz val="11"/>
      <color theme="1"/>
      <name val="Arial"/>
      <family val="2"/>
    </font>
    <font>
      <b/>
      <sz val="11"/>
      <color rgb="FF0070C0"/>
      <name val="Arial"/>
      <family val="2"/>
    </font>
    <font>
      <b/>
      <sz val="11"/>
      <color rgb="FFFFFFFF"/>
      <name val="Calibri"/>
      <family val="2"/>
      <scheme val="minor"/>
    </font>
    <font>
      <sz val="11"/>
      <name val="Calibri"/>
      <family val="2"/>
      <scheme val="minor"/>
    </font>
    <font>
      <b/>
      <sz val="11"/>
      <name val="Calibri"/>
      <family val="2"/>
      <scheme val="minor"/>
    </font>
    <font>
      <b/>
      <sz val="11"/>
      <color rgb="FF00B0F0"/>
      <name val="Calibri"/>
      <family val="2"/>
      <scheme val="minor"/>
    </font>
    <font>
      <sz val="11"/>
      <color rgb="FF00B0F0"/>
      <name val="Calibri"/>
      <family val="2"/>
      <scheme val="minor"/>
    </font>
    <font>
      <b/>
      <sz val="10"/>
      <color theme="1"/>
      <name val="Arial"/>
      <family val="2"/>
    </font>
    <font>
      <sz val="7"/>
      <color theme="1"/>
      <name val="Times New Roman"/>
      <family val="1"/>
    </font>
    <font>
      <sz val="10"/>
      <color rgb="FF0070C0"/>
      <name val="Arial"/>
      <family val="2"/>
    </font>
    <font>
      <sz val="7"/>
      <color rgb="FF0070C0"/>
      <name val="Times New Roman"/>
      <family val="1"/>
    </font>
    <font>
      <b/>
      <sz val="12"/>
      <color rgb="FF00B0F0"/>
      <name val="Calibri"/>
      <family val="2"/>
      <scheme val="minor"/>
    </font>
    <font>
      <b/>
      <sz val="12"/>
      <color rgb="FFFF0000"/>
      <name val="Arial"/>
      <family val="2"/>
    </font>
    <font>
      <sz val="15"/>
      <color rgb="FFFF0000"/>
      <name val="Calibri"/>
      <family val="2"/>
      <scheme val="minor"/>
    </font>
    <font>
      <b/>
      <sz val="15"/>
      <color rgb="FFFF0000"/>
      <name val="Calibri"/>
      <family val="2"/>
      <scheme val="minor"/>
    </font>
    <font>
      <sz val="15"/>
      <color rgb="FF00B0F0"/>
      <name val="Calibri"/>
      <family val="2"/>
      <scheme val="minor"/>
    </font>
  </fonts>
  <fills count="20">
    <fill>
      <patternFill patternType="none"/>
    </fill>
    <fill>
      <patternFill patternType="gray125"/>
    </fill>
    <fill>
      <patternFill patternType="solid">
        <fgColor rgb="FF6FACDE"/>
        <bgColor indexed="64"/>
      </patternFill>
    </fill>
    <fill>
      <patternFill patternType="solid">
        <fgColor rgb="FFE0EBF4"/>
        <bgColor indexed="64"/>
      </patternFill>
    </fill>
    <fill>
      <patternFill patternType="solid">
        <fgColor theme="8" tint="0.79998168889431442"/>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rgb="FF002060"/>
        <bgColor indexed="31"/>
      </patternFill>
    </fill>
    <fill>
      <patternFill patternType="solid">
        <fgColor rgb="FF92D050"/>
        <bgColor indexed="31"/>
      </patternFill>
    </fill>
    <fill>
      <patternFill patternType="solid">
        <fgColor rgb="FF002060"/>
        <bgColor rgb="FF002060"/>
      </patternFill>
    </fill>
    <fill>
      <patternFill patternType="solid">
        <fgColor rgb="FF00B0F0"/>
        <bgColor indexed="64"/>
      </patternFill>
    </fill>
    <fill>
      <patternFill patternType="solid">
        <fgColor theme="8" tint="0.79998168889431442"/>
        <bgColor indexed="31"/>
      </patternFill>
    </fill>
    <fill>
      <patternFill patternType="solid">
        <fgColor rgb="FFFFFF00"/>
        <bgColor indexed="64"/>
      </patternFill>
    </fill>
    <fill>
      <patternFill patternType="solid">
        <fgColor rgb="FFFFFFFF"/>
        <bgColor rgb="FF000000"/>
      </patternFill>
    </fill>
    <fill>
      <patternFill patternType="solid">
        <fgColor rgb="FF8497B0"/>
        <bgColor rgb="FF000000"/>
      </patternFill>
    </fill>
    <fill>
      <patternFill patternType="solid">
        <fgColor rgb="FFBFBFBF"/>
        <bgColor rgb="FF000000"/>
      </patternFill>
    </fill>
    <fill>
      <patternFill patternType="solid">
        <fgColor rgb="FFACB9CA"/>
        <bgColor rgb="FF000000"/>
      </patternFill>
    </fill>
    <fill>
      <patternFill patternType="solid">
        <fgColor rgb="FFDDEBF7"/>
        <bgColor rgb="FF000000"/>
      </patternFill>
    </fill>
    <fill>
      <patternFill patternType="solid">
        <fgColor theme="2" tint="-0.249977111117893"/>
        <bgColor indexed="64"/>
      </patternFill>
    </fill>
  </fills>
  <borders count="74">
    <border>
      <left/>
      <right/>
      <top/>
      <bottom/>
      <diagonal/>
    </border>
    <border>
      <left/>
      <right/>
      <top/>
      <bottom style="hair">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theme="0"/>
      </top>
      <bottom style="thin">
        <color theme="0"/>
      </bottom>
      <diagonal/>
    </border>
    <border>
      <left style="thin">
        <color indexed="64"/>
      </left>
      <right style="thin">
        <color indexed="64"/>
      </right>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auto="1"/>
      </left>
      <right/>
      <top style="hair">
        <color auto="1"/>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diagonal/>
    </border>
  </borders>
  <cellStyleXfs count="19">
    <xf numFmtId="0" fontId="0" fillId="0" borderId="0"/>
    <xf numFmtId="167" fontId="3" fillId="0" borderId="0" applyFont="0" applyFill="0" applyBorder="0" applyAlignment="0" applyProtection="0"/>
    <xf numFmtId="0" fontId="4" fillId="0" borderId="0"/>
    <xf numFmtId="0" fontId="2" fillId="0" borderId="0" applyNumberFormat="0" applyFill="0" applyBorder="0" applyAlignment="0" applyProtection="0"/>
    <xf numFmtId="0" fontId="2"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0" fontId="2" fillId="0" borderId="0"/>
    <xf numFmtId="173" fontId="2"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2" fontId="3" fillId="0" borderId="0" applyFont="0" applyFill="0" applyBorder="0" applyAlignment="0" applyProtection="0"/>
    <xf numFmtId="9" fontId="3" fillId="0" borderId="0" applyFont="0" applyFill="0" applyBorder="0" applyAlignment="0" applyProtection="0"/>
    <xf numFmtId="37" fontId="34" fillId="0" borderId="0"/>
    <xf numFmtId="37" fontId="34" fillId="0" borderId="0"/>
    <xf numFmtId="0" fontId="2" fillId="0" borderId="0"/>
    <xf numFmtId="0" fontId="2" fillId="0" borderId="0"/>
    <xf numFmtId="173" fontId="2" fillId="0" borderId="0" applyFont="0" applyFill="0" applyBorder="0" applyAlignment="0" applyProtection="0"/>
  </cellStyleXfs>
  <cellXfs count="760">
    <xf numFmtId="0" fontId="0" fillId="0" borderId="0" xfId="0"/>
    <xf numFmtId="0" fontId="0" fillId="0" borderId="0" xfId="0" applyAlignment="1">
      <alignment vertical="center"/>
    </xf>
    <xf numFmtId="0" fontId="1" fillId="0" borderId="0" xfId="0" applyFont="1"/>
    <xf numFmtId="171" fontId="0" fillId="0" borderId="0" xfId="0" applyNumberFormat="1" applyAlignment="1">
      <alignment vertical="center"/>
    </xf>
    <xf numFmtId="171" fontId="0" fillId="0" borderId="0" xfId="6" applyNumberFormat="1" applyFont="1" applyAlignment="1">
      <alignment vertical="center"/>
    </xf>
    <xf numFmtId="164" fontId="0" fillId="0" borderId="0" xfId="0" applyNumberFormat="1" applyAlignment="1">
      <alignment vertical="center"/>
    </xf>
    <xf numFmtId="0" fontId="12" fillId="0" borderId="0" xfId="0" applyFont="1" applyAlignment="1">
      <alignment vertical="center"/>
    </xf>
    <xf numFmtId="171" fontId="12" fillId="0" borderId="0" xfId="0" applyNumberFormat="1" applyFont="1" applyAlignment="1">
      <alignment vertical="center"/>
    </xf>
    <xf numFmtId="171" fontId="12" fillId="0" borderId="3" xfId="6" applyNumberFormat="1" applyFont="1" applyBorder="1" applyAlignment="1">
      <alignment vertical="center"/>
    </xf>
    <xf numFmtId="172" fontId="13" fillId="6" borderId="3" xfId="7" applyNumberFormat="1" applyFont="1" applyFill="1" applyBorder="1" applyAlignment="1">
      <alignment horizontal="left" vertical="center" wrapText="1"/>
    </xf>
    <xf numFmtId="171" fontId="12" fillId="7" borderId="3" xfId="6" applyNumberFormat="1" applyFont="1" applyFill="1" applyBorder="1" applyAlignment="1">
      <alignment vertical="center"/>
    </xf>
    <xf numFmtId="171" fontId="0" fillId="0" borderId="3" xfId="6" applyNumberFormat="1" applyFont="1" applyBorder="1" applyAlignment="1">
      <alignment vertical="center"/>
    </xf>
    <xf numFmtId="171" fontId="14" fillId="0" borderId="3" xfId="6" applyNumberFormat="1" applyFont="1" applyBorder="1" applyAlignment="1">
      <alignment vertical="center"/>
    </xf>
    <xf numFmtId="3" fontId="11" fillId="8" borderId="4" xfId="7" applyNumberFormat="1" applyFont="1" applyFill="1" applyBorder="1" applyAlignment="1">
      <alignment vertical="center" wrapText="1"/>
    </xf>
    <xf numFmtId="3" fontId="11" fillId="8" borderId="5" xfId="7" applyNumberFormat="1" applyFont="1" applyFill="1" applyBorder="1" applyAlignment="1">
      <alignment vertical="center" wrapText="1"/>
    </xf>
    <xf numFmtId="0" fontId="0" fillId="0" borderId="3" xfId="0" applyBorder="1" applyAlignment="1">
      <alignment vertical="center"/>
    </xf>
    <xf numFmtId="3" fontId="16" fillId="0" borderId="3" xfId="7" applyNumberFormat="1" applyFont="1" applyBorder="1" applyAlignment="1">
      <alignment vertical="center" wrapText="1"/>
    </xf>
    <xf numFmtId="171" fontId="0" fillId="7" borderId="3" xfId="6" applyNumberFormat="1" applyFont="1" applyFill="1" applyBorder="1" applyAlignment="1">
      <alignment vertical="center"/>
    </xf>
    <xf numFmtId="171" fontId="14" fillId="7" borderId="3" xfId="6" applyNumberFormat="1" applyFont="1" applyFill="1" applyBorder="1" applyAlignment="1">
      <alignment vertical="center"/>
    </xf>
    <xf numFmtId="3" fontId="11" fillId="9" borderId="5" xfId="7" applyNumberFormat="1" applyFont="1" applyFill="1" applyBorder="1" applyAlignment="1">
      <alignment vertical="center" wrapText="1"/>
    </xf>
    <xf numFmtId="3" fontId="11" fillId="8" borderId="6" xfId="7" applyNumberFormat="1" applyFont="1" applyFill="1" applyBorder="1" applyAlignment="1">
      <alignment vertical="center" wrapText="1"/>
    </xf>
    <xf numFmtId="0" fontId="18" fillId="10" borderId="8" xfId="7" applyFont="1" applyFill="1" applyBorder="1" applyAlignment="1">
      <alignment horizontal="center" vertical="center" wrapText="1"/>
    </xf>
    <xf numFmtId="0" fontId="18" fillId="10" borderId="3" xfId="7" applyFont="1" applyFill="1" applyBorder="1" applyAlignment="1">
      <alignment horizontal="center" vertical="center"/>
    </xf>
    <xf numFmtId="0" fontId="18" fillId="10" borderId="3" xfId="7" applyFont="1" applyFill="1" applyBorder="1" applyAlignment="1">
      <alignment horizontal="center" vertical="center" wrapText="1"/>
    </xf>
    <xf numFmtId="0" fontId="17" fillId="0" borderId="3" xfId="7" applyFont="1" applyBorder="1" applyAlignment="1">
      <alignment horizontal="center" vertical="center"/>
    </xf>
    <xf numFmtId="0" fontId="17" fillId="7" borderId="3" xfId="7" applyFont="1" applyFill="1" applyBorder="1" applyAlignment="1">
      <alignment horizontal="center" vertical="center"/>
    </xf>
    <xf numFmtId="0" fontId="19" fillId="0" borderId="3" xfId="7" applyFont="1" applyBorder="1" applyAlignment="1">
      <alignment horizontal="center" vertical="center"/>
    </xf>
    <xf numFmtId="0" fontId="19" fillId="7" borderId="3" xfId="7" applyFont="1" applyFill="1" applyBorder="1" applyAlignment="1">
      <alignment horizontal="center" vertical="center"/>
    </xf>
    <xf numFmtId="0" fontId="20" fillId="7" borderId="3" xfId="7" applyFont="1" applyFill="1" applyBorder="1" applyAlignment="1">
      <alignment horizontal="center" vertical="center"/>
    </xf>
    <xf numFmtId="0" fontId="21" fillId="11" borderId="3" xfId="7" applyFont="1" applyFill="1" applyBorder="1" applyAlignment="1">
      <alignment horizontal="center" vertical="center" wrapText="1"/>
    </xf>
    <xf numFmtId="3" fontId="11" fillId="12" borderId="5" xfId="7" applyNumberFormat="1" applyFont="1" applyFill="1" applyBorder="1" applyAlignment="1">
      <alignment vertical="center" wrapText="1"/>
    </xf>
    <xf numFmtId="171" fontId="14" fillId="4" borderId="3" xfId="6" applyNumberFormat="1" applyFont="1" applyFill="1" applyBorder="1" applyAlignment="1">
      <alignment vertical="center"/>
    </xf>
    <xf numFmtId="171" fontId="12" fillId="13" borderId="3" xfId="6" applyNumberFormat="1" applyFont="1" applyFill="1" applyBorder="1" applyAlignment="1">
      <alignment vertical="center"/>
    </xf>
    <xf numFmtId="0" fontId="18" fillId="10" borderId="4" xfId="7" applyFont="1" applyFill="1" applyBorder="1" applyAlignment="1">
      <alignment horizontal="center" vertical="center"/>
    </xf>
    <xf numFmtId="0" fontId="18" fillId="10" borderId="0" xfId="7" applyFont="1" applyFill="1" applyAlignment="1">
      <alignment horizontal="center" vertical="center" wrapText="1"/>
    </xf>
    <xf numFmtId="0" fontId="17" fillId="0" borderId="7" xfId="7" applyFont="1" applyBorder="1" applyAlignment="1">
      <alignment horizontal="center" vertical="center"/>
    </xf>
    <xf numFmtId="0" fontId="24" fillId="0" borderId="0" xfId="0" applyFont="1" applyAlignment="1">
      <alignment vertical="center" wrapText="1"/>
    </xf>
    <xf numFmtId="0" fontId="7" fillId="2" borderId="2" xfId="0" applyFont="1" applyFill="1" applyBorder="1" applyAlignment="1">
      <alignment horizontal="center" vertical="center" wrapText="1"/>
    </xf>
    <xf numFmtId="0" fontId="10" fillId="5" borderId="0" xfId="2" applyFont="1" applyFill="1"/>
    <xf numFmtId="0" fontId="10" fillId="0" borderId="0" xfId="2" applyFont="1" applyAlignment="1">
      <alignment vertical="center" wrapText="1"/>
    </xf>
    <xf numFmtId="0" fontId="10" fillId="0" borderId="0" xfId="2" applyFont="1" applyAlignment="1">
      <alignment horizontal="left" vertical="center"/>
    </xf>
    <xf numFmtId="0" fontId="10" fillId="0" borderId="0" xfId="4" applyFont="1" applyAlignment="1">
      <alignment horizontal="center" vertical="center" wrapText="1"/>
    </xf>
    <xf numFmtId="0" fontId="10" fillId="0" borderId="0" xfId="4" applyFont="1" applyAlignment="1">
      <alignment vertical="center" wrapText="1"/>
    </xf>
    <xf numFmtId="0" fontId="29" fillId="3" borderId="1" xfId="2" applyFont="1" applyFill="1" applyBorder="1" applyAlignment="1">
      <alignment horizontal="left" vertical="center" wrapText="1" readingOrder="1"/>
    </xf>
    <xf numFmtId="0" fontId="27" fillId="0" borderId="0" xfId="4" applyFont="1" applyAlignment="1">
      <alignment vertical="center" wrapText="1"/>
    </xf>
    <xf numFmtId="0" fontId="10" fillId="0" borderId="0" xfId="4" applyFont="1" applyAlignment="1">
      <alignment horizontal="left" vertical="center" wrapText="1" indent="1"/>
    </xf>
    <xf numFmtId="0" fontId="10" fillId="5" borderId="0" xfId="4" applyFont="1" applyFill="1"/>
    <xf numFmtId="0" fontId="10" fillId="5" borderId="0" xfId="2" applyFont="1" applyFill="1" applyAlignment="1">
      <alignment horizontal="left"/>
    </xf>
    <xf numFmtId="0" fontId="10" fillId="5" borderId="0" xfId="2" applyFont="1" applyFill="1" applyAlignment="1">
      <alignment horizontal="left" wrapText="1" indent="1"/>
    </xf>
    <xf numFmtId="0" fontId="10" fillId="5" borderId="0" xfId="2" applyFont="1" applyFill="1" applyAlignment="1">
      <alignment horizontal="center" vertical="center"/>
    </xf>
    <xf numFmtId="0" fontId="10" fillId="6" borderId="0" xfId="2" applyFont="1" applyFill="1" applyAlignment="1">
      <alignment horizontal="left"/>
    </xf>
    <xf numFmtId="0" fontId="24" fillId="0" borderId="0" xfId="0" applyFont="1" applyAlignment="1">
      <alignment vertical="center"/>
    </xf>
    <xf numFmtId="0" fontId="7" fillId="2" borderId="10" xfId="0" applyFont="1" applyFill="1" applyBorder="1" applyAlignment="1">
      <alignment horizontal="center" vertical="center" wrapText="1"/>
    </xf>
    <xf numFmtId="0" fontId="7" fillId="2" borderId="10" xfId="0" applyFont="1" applyFill="1" applyBorder="1" applyAlignment="1">
      <alignment horizontal="left" vertical="center" wrapText="1" indent="1"/>
    </xf>
    <xf numFmtId="0" fontId="33" fillId="6" borderId="10" xfId="0" applyFont="1" applyFill="1" applyBorder="1" applyAlignment="1">
      <alignment horizontal="left" vertical="center" wrapText="1" indent="1"/>
    </xf>
    <xf numFmtId="0" fontId="7" fillId="2" borderId="9" xfId="2" applyFont="1" applyFill="1" applyBorder="1" applyAlignment="1">
      <alignment horizontal="center" vertical="center" wrapText="1" readingOrder="1"/>
    </xf>
    <xf numFmtId="0" fontId="7" fillId="2" borderId="9" xfId="2" applyFont="1" applyFill="1" applyBorder="1" applyAlignment="1">
      <alignment vertical="center" wrapText="1" readingOrder="1"/>
    </xf>
    <xf numFmtId="49" fontId="28" fillId="0" borderId="10" xfId="3" applyNumberFormat="1" applyFont="1" applyFill="1" applyBorder="1" applyAlignment="1">
      <alignment horizontal="left" vertical="center"/>
    </xf>
    <xf numFmtId="0" fontId="29" fillId="3" borderId="10" xfId="2" applyFont="1" applyFill="1" applyBorder="1" applyAlignment="1">
      <alignment horizontal="left" vertical="center" wrapText="1" readingOrder="1"/>
    </xf>
    <xf numFmtId="49" fontId="28" fillId="0" borderId="10" xfId="3" applyNumberFormat="1" applyFont="1" applyFill="1" applyBorder="1" applyAlignment="1">
      <alignment horizontal="left" vertical="center" wrapText="1"/>
    </xf>
    <xf numFmtId="0" fontId="7" fillId="2" borderId="10" xfId="2" applyFont="1" applyFill="1" applyBorder="1" applyAlignment="1">
      <alignment vertical="center" wrapText="1" readingOrder="1"/>
    </xf>
    <xf numFmtId="0" fontId="10" fillId="0" borderId="10" xfId="2" applyFont="1" applyBorder="1" applyAlignment="1">
      <alignment horizontal="left" vertical="center" wrapText="1" indent="1"/>
    </xf>
    <xf numFmtId="0" fontId="10" fillId="0" borderId="10" xfId="2" applyFont="1" applyBorder="1" applyAlignment="1">
      <alignment vertical="center"/>
    </xf>
    <xf numFmtId="49" fontId="10" fillId="0" borderId="10" xfId="2" applyNumberFormat="1" applyFont="1" applyBorder="1" applyAlignment="1">
      <alignment horizontal="left" vertical="center" wrapText="1" indent="1"/>
    </xf>
    <xf numFmtId="0" fontId="10" fillId="6" borderId="10" xfId="2" applyFont="1" applyFill="1" applyBorder="1" applyAlignment="1">
      <alignment horizontal="left" vertical="center" wrapText="1" indent="1"/>
    </xf>
    <xf numFmtId="0" fontId="9" fillId="2" borderId="10" xfId="2" applyFont="1" applyFill="1" applyBorder="1" applyAlignment="1">
      <alignment vertical="center" wrapText="1" readingOrder="1"/>
    </xf>
    <xf numFmtId="0" fontId="32" fillId="0" borderId="10" xfId="2" applyFont="1" applyBorder="1" applyAlignment="1">
      <alignment vertical="center"/>
    </xf>
    <xf numFmtId="0" fontId="28" fillId="0" borderId="10" xfId="2" applyFont="1" applyBorder="1" applyAlignment="1">
      <alignment vertical="center"/>
    </xf>
    <xf numFmtId="49" fontId="10" fillId="0" borderId="10" xfId="4" applyNumberFormat="1" applyFont="1" applyBorder="1" applyAlignment="1">
      <alignment horizontal="left" vertical="center"/>
    </xf>
    <xf numFmtId="0" fontId="9" fillId="2" borderId="9" xfId="2" applyFont="1" applyFill="1" applyBorder="1" applyAlignment="1">
      <alignment horizontal="center" vertical="center" wrapText="1" readingOrder="1"/>
    </xf>
    <xf numFmtId="0" fontId="9" fillId="2" borderId="9" xfId="2" applyFont="1" applyFill="1" applyBorder="1" applyAlignment="1">
      <alignment vertical="center" wrapText="1" readingOrder="1"/>
    </xf>
    <xf numFmtId="0" fontId="27" fillId="3" borderId="10" xfId="2" applyFont="1" applyFill="1" applyBorder="1" applyAlignment="1">
      <alignment horizontal="left" vertical="center" wrapText="1" readingOrder="1"/>
    </xf>
    <xf numFmtId="0" fontId="27" fillId="0" borderId="10" xfId="4" applyFont="1" applyBorder="1" applyAlignment="1">
      <alignment vertical="center" wrapText="1"/>
    </xf>
    <xf numFmtId="0" fontId="10" fillId="0" borderId="10" xfId="4" applyFont="1" applyBorder="1" applyAlignment="1">
      <alignment horizontal="left" vertical="center" wrapText="1" indent="1"/>
    </xf>
    <xf numFmtId="0" fontId="10" fillId="0" borderId="10" xfId="4" applyFont="1" applyBorder="1" applyAlignment="1">
      <alignment vertical="center" wrapText="1"/>
    </xf>
    <xf numFmtId="0" fontId="7" fillId="2" borderId="11" xfId="0" applyFont="1" applyFill="1" applyBorder="1" applyAlignment="1">
      <alignment horizontal="left" vertical="center" wrapText="1" indent="1"/>
    </xf>
    <xf numFmtId="0" fontId="26" fillId="2" borderId="11" xfId="0" applyFont="1" applyFill="1" applyBorder="1" applyAlignment="1">
      <alignment horizontal="left" vertical="center" wrapText="1" indent="1"/>
    </xf>
    <xf numFmtId="0" fontId="10" fillId="0" borderId="10" xfId="2" applyFont="1" applyBorder="1" applyAlignment="1">
      <alignment horizontal="left" vertical="center" indent="1"/>
    </xf>
    <xf numFmtId="37" fontId="36" fillId="14" borderId="0" xfId="14" applyFont="1" applyFill="1"/>
    <xf numFmtId="37" fontId="36" fillId="0" borderId="0" xfId="14" applyFont="1"/>
    <xf numFmtId="37" fontId="38" fillId="14" borderId="0" xfId="14" applyFont="1" applyFill="1"/>
    <xf numFmtId="37" fontId="38" fillId="0" borderId="0" xfId="14" applyFont="1"/>
    <xf numFmtId="37" fontId="13" fillId="14" borderId="0" xfId="14" applyFont="1" applyFill="1"/>
    <xf numFmtId="37" fontId="13" fillId="0" borderId="3" xfId="14" applyFont="1" applyBorder="1" applyAlignment="1">
      <alignment vertical="center" wrapText="1"/>
    </xf>
    <xf numFmtId="37" fontId="13" fillId="0" borderId="20" xfId="14" applyFont="1" applyBorder="1" applyAlignment="1">
      <alignment horizontal="center" vertical="center"/>
    </xf>
    <xf numFmtId="37" fontId="13" fillId="0" borderId="21" xfId="14" applyFont="1" applyBorder="1" applyAlignment="1">
      <alignment horizontal="center" vertical="center"/>
    </xf>
    <xf numFmtId="37" fontId="13" fillId="0" borderId="22" xfId="14" quotePrefix="1" applyFont="1" applyBorder="1" applyAlignment="1">
      <alignment horizontal="center" vertical="center"/>
    </xf>
    <xf numFmtId="37" fontId="41" fillId="0" borderId="27" xfId="14" applyFont="1" applyBorder="1" applyAlignment="1">
      <alignment horizontal="center" vertical="center" wrapText="1"/>
    </xf>
    <xf numFmtId="37" fontId="40" fillId="0" borderId="31" xfId="14" applyFont="1" applyBorder="1" applyAlignment="1">
      <alignment horizontal="center" vertical="center" wrapText="1"/>
    </xf>
    <xf numFmtId="37" fontId="13" fillId="16" borderId="27" xfId="14" applyFont="1" applyFill="1" applyBorder="1" applyAlignment="1">
      <alignment horizontal="center" vertical="center" wrapText="1"/>
    </xf>
    <xf numFmtId="37" fontId="40" fillId="0" borderId="0" xfId="14" applyFont="1" applyAlignment="1">
      <alignment horizontal="justify" vertical="center"/>
    </xf>
    <xf numFmtId="37" fontId="43" fillId="14" borderId="0" xfId="15" applyFont="1" applyFill="1"/>
    <xf numFmtId="37" fontId="44" fillId="14" borderId="0" xfId="15" applyFont="1" applyFill="1"/>
    <xf numFmtId="37" fontId="43" fillId="14" borderId="0" xfId="15" applyFont="1" applyFill="1" applyAlignment="1">
      <alignment vertical="center"/>
    </xf>
    <xf numFmtId="37" fontId="45" fillId="14" borderId="35" xfId="15" applyFont="1" applyFill="1" applyBorder="1" applyAlignment="1">
      <alignment horizontal="left" vertical="center" wrapText="1"/>
    </xf>
    <xf numFmtId="166" fontId="45" fillId="14" borderId="36" xfId="15" applyNumberFormat="1" applyFont="1" applyFill="1" applyBorder="1" applyAlignment="1">
      <alignment vertical="center"/>
    </xf>
    <xf numFmtId="166" fontId="2" fillId="14" borderId="36" xfId="15" applyNumberFormat="1" applyFont="1" applyFill="1" applyBorder="1" applyAlignment="1">
      <alignment vertical="center"/>
    </xf>
    <xf numFmtId="166" fontId="45" fillId="0" borderId="36" xfId="15" applyNumberFormat="1" applyFont="1" applyBorder="1" applyAlignment="1">
      <alignment vertical="center"/>
    </xf>
    <xf numFmtId="37" fontId="40" fillId="14" borderId="37" xfId="15" applyFont="1" applyFill="1" applyBorder="1" applyAlignment="1">
      <alignment horizontal="left" vertical="center"/>
    </xf>
    <xf numFmtId="166" fontId="40" fillId="14" borderId="38" xfId="15" applyNumberFormat="1" applyFont="1" applyFill="1" applyBorder="1" applyAlignment="1">
      <alignment vertical="center"/>
    </xf>
    <xf numFmtId="166" fontId="40" fillId="0" borderId="39" xfId="15" applyNumberFormat="1" applyFont="1" applyBorder="1" applyAlignment="1">
      <alignment vertical="center"/>
    </xf>
    <xf numFmtId="37" fontId="46" fillId="14" borderId="0" xfId="15" applyFont="1" applyFill="1"/>
    <xf numFmtId="37" fontId="40" fillId="14" borderId="0" xfId="15" applyFont="1" applyFill="1" applyAlignment="1">
      <alignment horizontal="left" vertical="center"/>
    </xf>
    <xf numFmtId="166" fontId="40" fillId="14" borderId="0" xfId="15" applyNumberFormat="1" applyFont="1" applyFill="1" applyAlignment="1">
      <alignment vertical="center"/>
    </xf>
    <xf numFmtId="166" fontId="40" fillId="0" borderId="0" xfId="15" applyNumberFormat="1" applyFont="1" applyAlignment="1">
      <alignment vertical="center"/>
    </xf>
    <xf numFmtId="37" fontId="42" fillId="14" borderId="0" xfId="15" applyFont="1" applyFill="1"/>
    <xf numFmtId="37" fontId="2" fillId="14" borderId="0" xfId="14" applyFont="1" applyFill="1" applyAlignment="1">
      <alignment horizontal="justify"/>
    </xf>
    <xf numFmtId="37" fontId="2" fillId="14" borderId="0" xfId="14" applyFont="1" applyFill="1"/>
    <xf numFmtId="37" fontId="40" fillId="0" borderId="44" xfId="14" applyFont="1" applyBorder="1" applyAlignment="1">
      <alignment horizontal="justify" vertical="center"/>
    </xf>
    <xf numFmtId="37" fontId="40" fillId="0" borderId="45" xfId="14" applyFont="1" applyBorder="1" applyAlignment="1">
      <alignment horizontal="justify" vertical="center"/>
    </xf>
    <xf numFmtId="37" fontId="40" fillId="0" borderId="48" xfId="14" applyFont="1" applyBorder="1" applyAlignment="1">
      <alignment horizontal="justify" vertical="center"/>
    </xf>
    <xf numFmtId="37" fontId="40" fillId="0" borderId="49" xfId="14" applyFont="1" applyBorder="1" applyAlignment="1">
      <alignment horizontal="justify" vertical="center"/>
    </xf>
    <xf numFmtId="37" fontId="40" fillId="0" borderId="50" xfId="14" applyFont="1" applyBorder="1" applyAlignment="1">
      <alignment horizontal="justify" vertical="center"/>
    </xf>
    <xf numFmtId="37" fontId="40" fillId="0" borderId="52" xfId="14" applyFont="1" applyBorder="1" applyAlignment="1">
      <alignment horizontal="justify" vertical="center"/>
    </xf>
    <xf numFmtId="37" fontId="40" fillId="0" borderId="34" xfId="14" applyFont="1" applyBorder="1" applyAlignment="1">
      <alignment horizontal="justify" vertical="center"/>
    </xf>
    <xf numFmtId="37" fontId="45" fillId="0" borderId="34" xfId="14" applyFont="1" applyBorder="1" applyAlignment="1">
      <alignment horizontal="justify" vertical="center"/>
    </xf>
    <xf numFmtId="37" fontId="45" fillId="0" borderId="32" xfId="14" applyFont="1" applyBorder="1" applyAlignment="1">
      <alignment horizontal="justify" vertical="center"/>
    </xf>
    <xf numFmtId="37" fontId="40" fillId="17" borderId="40" xfId="14" applyFont="1" applyFill="1" applyBorder="1" applyAlignment="1">
      <alignment vertical="center"/>
    </xf>
    <xf numFmtId="37" fontId="40" fillId="17" borderId="41" xfId="14" applyFont="1" applyFill="1" applyBorder="1" applyAlignment="1">
      <alignment vertical="center"/>
    </xf>
    <xf numFmtId="37" fontId="40" fillId="17" borderId="13" xfId="14" applyFont="1" applyFill="1" applyBorder="1" applyAlignment="1">
      <alignment vertical="center"/>
    </xf>
    <xf numFmtId="37" fontId="40" fillId="0" borderId="57" xfId="14" applyFont="1" applyBorder="1" applyAlignment="1">
      <alignment horizontal="justify" vertical="center"/>
    </xf>
    <xf numFmtId="37" fontId="40" fillId="0" borderId="51" xfId="14" applyFont="1" applyBorder="1" applyAlignment="1">
      <alignment horizontal="justify" vertical="center"/>
    </xf>
    <xf numFmtId="37" fontId="40" fillId="0" borderId="51" xfId="14" applyFont="1" applyBorder="1" applyAlignment="1">
      <alignment vertical="center"/>
    </xf>
    <xf numFmtId="37" fontId="40" fillId="0" borderId="0" xfId="14" applyFont="1" applyAlignment="1">
      <alignment vertical="center"/>
    </xf>
    <xf numFmtId="37" fontId="40" fillId="0" borderId="62" xfId="14" applyFont="1" applyBorder="1" applyAlignment="1">
      <alignment vertical="center"/>
    </xf>
    <xf numFmtId="37" fontId="40" fillId="0" borderId="43" xfId="14" applyFont="1" applyBorder="1" applyAlignment="1">
      <alignment vertical="center"/>
    </xf>
    <xf numFmtId="37" fontId="43" fillId="14" borderId="51" xfId="14" applyFont="1" applyFill="1" applyBorder="1"/>
    <xf numFmtId="37" fontId="43" fillId="14" borderId="0" xfId="14" applyFont="1" applyFill="1"/>
    <xf numFmtId="37" fontId="43" fillId="14" borderId="62" xfId="14" applyFont="1" applyFill="1" applyBorder="1"/>
    <xf numFmtId="37" fontId="43" fillId="14" borderId="43" xfId="14" applyFont="1" applyFill="1" applyBorder="1"/>
    <xf numFmtId="37" fontId="48" fillId="14" borderId="0" xfId="15" applyFont="1" applyFill="1"/>
    <xf numFmtId="37" fontId="49" fillId="14" borderId="0" xfId="15" applyFont="1" applyFill="1"/>
    <xf numFmtId="0" fontId="54" fillId="0" borderId="0" xfId="4" applyFont="1" applyAlignment="1">
      <alignment horizontal="left" vertical="center"/>
    </xf>
    <xf numFmtId="0" fontId="56" fillId="0" borderId="0" xfId="4" applyFont="1" applyAlignment="1">
      <alignment horizontal="center" vertical="center" wrapText="1"/>
    </xf>
    <xf numFmtId="0" fontId="52" fillId="2" borderId="10" xfId="0" applyFont="1" applyFill="1" applyBorder="1" applyAlignment="1">
      <alignment horizontal="center" vertical="center" wrapText="1"/>
    </xf>
    <xf numFmtId="49" fontId="53" fillId="0" borderId="10" xfId="10" applyNumberFormat="1" applyFont="1" applyFill="1" applyBorder="1" applyAlignment="1">
      <alignment horizontal="left" vertical="center"/>
    </xf>
    <xf numFmtId="0" fontId="57" fillId="3" borderId="10" xfId="4" applyFont="1" applyFill="1" applyBorder="1" applyAlignment="1">
      <alignment horizontal="left" vertical="center" wrapText="1" readingOrder="1"/>
    </xf>
    <xf numFmtId="177" fontId="57" fillId="3" borderId="10" xfId="4" applyNumberFormat="1" applyFont="1" applyFill="1" applyBorder="1" applyAlignment="1">
      <alignment horizontal="left" vertical="center" wrapText="1" readingOrder="1"/>
    </xf>
    <xf numFmtId="49" fontId="53" fillId="0" borderId="10" xfId="10" applyNumberFormat="1" applyFont="1" applyFill="1" applyBorder="1" applyAlignment="1">
      <alignment horizontal="left" vertical="center" wrapText="1"/>
    </xf>
    <xf numFmtId="0" fontId="8" fillId="5" borderId="10" xfId="4" applyFont="1" applyFill="1" applyBorder="1" applyAlignment="1">
      <alignment vertical="center" wrapText="1"/>
    </xf>
    <xf numFmtId="0" fontId="9" fillId="2" borderId="10" xfId="4" applyFont="1" applyFill="1" applyBorder="1" applyAlignment="1">
      <alignment vertical="center" wrapText="1" readingOrder="1"/>
    </xf>
    <xf numFmtId="177" fontId="6" fillId="5" borderId="10" xfId="18" applyNumberFormat="1" applyFont="1" applyFill="1" applyBorder="1" applyAlignment="1">
      <alignment horizontal="left" vertical="center" wrapText="1" indent="1"/>
    </xf>
    <xf numFmtId="177" fontId="6" fillId="5" borderId="10" xfId="18" applyNumberFormat="1" applyFont="1" applyFill="1" applyBorder="1" applyAlignment="1">
      <alignment horizontal="left" vertical="center" wrapText="1"/>
    </xf>
    <xf numFmtId="0" fontId="6" fillId="0" borderId="10" xfId="4" applyFont="1" applyBorder="1" applyAlignment="1">
      <alignment horizontal="left" vertical="center" wrapText="1" indent="1"/>
    </xf>
    <xf numFmtId="0" fontId="8" fillId="6" borderId="10" xfId="4" applyFont="1" applyFill="1" applyBorder="1" applyAlignment="1">
      <alignment horizontal="left" vertical="center" wrapText="1"/>
    </xf>
    <xf numFmtId="0" fontId="6" fillId="6" borderId="10" xfId="4" applyFont="1" applyFill="1" applyBorder="1" applyAlignment="1">
      <alignment horizontal="left" vertical="center" wrapText="1" indent="1"/>
    </xf>
    <xf numFmtId="177" fontId="6" fillId="0" borderId="10" xfId="18" applyNumberFormat="1" applyFont="1" applyFill="1" applyBorder="1" applyAlignment="1">
      <alignment horizontal="left" vertical="center" wrapText="1" indent="1"/>
    </xf>
    <xf numFmtId="49" fontId="27" fillId="0" borderId="10" xfId="3" applyNumberFormat="1" applyFont="1" applyFill="1" applyBorder="1" applyAlignment="1">
      <alignment horizontal="left" vertical="center"/>
    </xf>
    <xf numFmtId="49" fontId="27" fillId="0" borderId="10" xfId="3" applyNumberFormat="1" applyFont="1" applyFill="1" applyBorder="1" applyAlignment="1">
      <alignment horizontal="left" vertical="center" wrapText="1"/>
    </xf>
    <xf numFmtId="0" fontId="10" fillId="0" borderId="10" xfId="2" applyFont="1" applyBorder="1" applyAlignment="1">
      <alignment horizontal="left" vertical="center"/>
    </xf>
    <xf numFmtId="0" fontId="27" fillId="0" borderId="10" xfId="2" applyFont="1" applyBorder="1" applyAlignment="1">
      <alignment horizontal="left" vertical="center" wrapText="1"/>
    </xf>
    <xf numFmtId="0" fontId="27" fillId="0" borderId="10" xfId="2" applyFont="1" applyBorder="1" applyAlignment="1">
      <alignment horizontal="left" vertical="center"/>
    </xf>
    <xf numFmtId="0" fontId="27" fillId="0" borderId="10" xfId="2" applyFont="1" applyBorder="1" applyAlignment="1">
      <alignment horizontal="right" vertical="center" wrapText="1" indent="1"/>
    </xf>
    <xf numFmtId="0" fontId="26" fillId="2" borderId="10" xfId="2" applyFont="1" applyFill="1" applyBorder="1" applyAlignment="1">
      <alignment vertical="center" wrapText="1" readingOrder="1"/>
    </xf>
    <xf numFmtId="0" fontId="7" fillId="6" borderId="10" xfId="0" applyFont="1" applyFill="1" applyBorder="1" applyAlignment="1">
      <alignment horizontal="center" vertical="center" wrapText="1" readingOrder="1"/>
    </xf>
    <xf numFmtId="0" fontId="9" fillId="6" borderId="0" xfId="2" applyFont="1" applyFill="1" applyAlignment="1">
      <alignment horizontal="center" vertical="center" wrapText="1" readingOrder="1"/>
    </xf>
    <xf numFmtId="0" fontId="10" fillId="6" borderId="0" xfId="2" applyFont="1" applyFill="1"/>
    <xf numFmtId="0" fontId="27" fillId="6" borderId="10" xfId="2" applyFont="1" applyFill="1" applyBorder="1" applyAlignment="1">
      <alignment vertical="center" wrapText="1" readingOrder="1"/>
    </xf>
    <xf numFmtId="0" fontId="10" fillId="6" borderId="10" xfId="2" applyFont="1" applyFill="1" applyBorder="1" applyAlignment="1">
      <alignment vertical="center" wrapText="1" readingOrder="1"/>
    </xf>
    <xf numFmtId="0" fontId="10" fillId="0" borderId="10" xfId="4" applyFont="1" applyBorder="1" applyAlignment="1">
      <alignment horizontal="left" vertical="center" wrapText="1"/>
    </xf>
    <xf numFmtId="165" fontId="29" fillId="2" borderId="10" xfId="2" applyNumberFormat="1" applyFont="1" applyFill="1" applyBorder="1" applyAlignment="1">
      <alignment horizontal="left" vertical="center" wrapText="1" readingOrder="1"/>
    </xf>
    <xf numFmtId="0" fontId="10" fillId="6" borderId="10" xfId="4" applyFont="1" applyFill="1" applyBorder="1" applyAlignment="1">
      <alignment vertical="center" wrapText="1" readingOrder="1"/>
    </xf>
    <xf numFmtId="37" fontId="13" fillId="0" borderId="3" xfId="14" applyFont="1" applyBorder="1" applyAlignment="1">
      <alignment horizontal="justify" vertical="center"/>
    </xf>
    <xf numFmtId="37" fontId="13" fillId="0" borderId="14" xfId="14" applyFont="1" applyBorder="1" applyAlignment="1">
      <alignment horizontal="justify" vertical="center"/>
    </xf>
    <xf numFmtId="3" fontId="40" fillId="0" borderId="0" xfId="14" applyNumberFormat="1" applyFont="1" applyAlignment="1">
      <alignment horizontal="center" vertical="center"/>
    </xf>
    <xf numFmtId="3" fontId="40" fillId="0" borderId="24" xfId="14" applyNumberFormat="1" applyFont="1" applyBorder="1" applyAlignment="1">
      <alignment horizontal="center" vertical="center"/>
    </xf>
    <xf numFmtId="3" fontId="40" fillId="0" borderId="25" xfId="14" applyNumberFormat="1" applyFont="1" applyBorder="1" applyAlignment="1">
      <alignment horizontal="center" vertical="center"/>
    </xf>
    <xf numFmtId="0" fontId="7" fillId="2" borderId="11" xfId="0" applyFont="1" applyFill="1" applyBorder="1" applyAlignment="1">
      <alignment horizontal="center" vertical="center" wrapText="1"/>
    </xf>
    <xf numFmtId="37" fontId="47" fillId="14" borderId="0" xfId="14" applyFont="1" applyFill="1" applyAlignment="1">
      <alignment horizontal="center"/>
    </xf>
    <xf numFmtId="166" fontId="40" fillId="0" borderId="47" xfId="14" applyNumberFormat="1" applyFont="1" applyBorder="1" applyAlignment="1">
      <alignment horizontal="center" vertical="center"/>
    </xf>
    <xf numFmtId="166" fontId="10" fillId="0" borderId="10" xfId="2" applyNumberFormat="1" applyFont="1" applyBorder="1" applyAlignment="1">
      <alignment horizontal="center" vertical="top" wrapText="1"/>
    </xf>
    <xf numFmtId="0" fontId="60" fillId="0" borderId="0" xfId="0" applyFont="1" applyAlignment="1">
      <alignment vertical="center"/>
    </xf>
    <xf numFmtId="0" fontId="60" fillId="0" borderId="0" xfId="0" applyFont="1" applyAlignment="1">
      <alignment vertical="center" wrapText="1"/>
    </xf>
    <xf numFmtId="0" fontId="60" fillId="0" borderId="0" xfId="0" applyFont="1" applyAlignment="1">
      <alignment horizontal="left" vertical="center" wrapText="1" indent="1"/>
    </xf>
    <xf numFmtId="0" fontId="33" fillId="0" borderId="11" xfId="0" applyFont="1" applyBorder="1" applyAlignment="1">
      <alignment vertical="center" wrapText="1"/>
    </xf>
    <xf numFmtId="0" fontId="33" fillId="0" borderId="11" xfId="0" applyFont="1" applyBorder="1" applyAlignment="1">
      <alignment vertical="center"/>
    </xf>
    <xf numFmtId="0" fontId="60" fillId="4" borderId="11" xfId="0" applyFont="1" applyFill="1" applyBorder="1" applyAlignment="1">
      <alignment vertical="center" wrapText="1"/>
    </xf>
    <xf numFmtId="0" fontId="60" fillId="0" borderId="11" xfId="0" applyFont="1" applyBorder="1" applyAlignment="1">
      <alignment vertical="center"/>
    </xf>
    <xf numFmtId="0" fontId="60" fillId="0" borderId="11" xfId="0" applyFont="1" applyBorder="1" applyAlignment="1">
      <alignment vertical="center" wrapText="1"/>
    </xf>
    <xf numFmtId="0" fontId="60" fillId="0" borderId="11" xfId="0" applyFont="1" applyBorder="1" applyAlignment="1">
      <alignment horizontal="left" vertical="center" wrapText="1" indent="1"/>
    </xf>
    <xf numFmtId="0" fontId="60" fillId="0" borderId="10" xfId="0" applyFont="1" applyBorder="1" applyAlignment="1">
      <alignment horizontal="left" vertical="center" wrapText="1" indent="1"/>
    </xf>
    <xf numFmtId="0" fontId="60" fillId="0" borderId="11" xfId="0" applyFont="1" applyBorder="1" applyAlignment="1">
      <alignment horizontal="left" vertical="center" wrapText="1"/>
    </xf>
    <xf numFmtId="0" fontId="60" fillId="0" borderId="0" xfId="0" applyFont="1" applyAlignment="1">
      <alignment horizontal="left" vertical="center"/>
    </xf>
    <xf numFmtId="0" fontId="33" fillId="0" borderId="10" xfId="0" applyFont="1" applyBorder="1" applyAlignment="1">
      <alignment vertical="center" wrapText="1"/>
    </xf>
    <xf numFmtId="0" fontId="33" fillId="0" borderId="10" xfId="0" applyFont="1" applyBorder="1" applyAlignment="1">
      <alignment horizontal="left" vertical="center" indent="1"/>
    </xf>
    <xf numFmtId="0" fontId="60" fillId="4" borderId="10" xfId="0" applyFont="1" applyFill="1" applyBorder="1" applyAlignment="1">
      <alignment horizontal="left" vertical="center" wrapText="1"/>
    </xf>
    <xf numFmtId="0" fontId="60" fillId="4" borderId="10" xfId="0" applyFont="1" applyFill="1" applyBorder="1" applyAlignment="1">
      <alignment horizontal="left" vertical="center" wrapText="1" indent="1"/>
    </xf>
    <xf numFmtId="0" fontId="60" fillId="0" borderId="10" xfId="0" applyFont="1" applyBorder="1" applyAlignment="1">
      <alignment horizontal="center" vertical="center"/>
    </xf>
    <xf numFmtId="0" fontId="33" fillId="0" borderId="10" xfId="0" applyFont="1" applyBorder="1" applyAlignment="1">
      <alignment horizontal="left" vertical="center" wrapText="1" indent="1"/>
    </xf>
    <xf numFmtId="0" fontId="60" fillId="0" borderId="10" xfId="0" applyFont="1" applyBorder="1" applyAlignment="1">
      <alignment horizontal="left" vertical="center" indent="1"/>
    </xf>
    <xf numFmtId="0" fontId="20" fillId="0" borderId="10" xfId="0" applyFont="1" applyBorder="1" applyAlignment="1">
      <alignment horizontal="left" vertical="center" wrapText="1" indent="1"/>
    </xf>
    <xf numFmtId="165" fontId="20" fillId="0" borderId="10" xfId="0" applyNumberFormat="1" applyFont="1" applyBorder="1" applyAlignment="1">
      <alignment horizontal="left" vertical="center" wrapText="1" indent="1"/>
    </xf>
    <xf numFmtId="0" fontId="63" fillId="0" borderId="10" xfId="0" applyFont="1" applyBorder="1" applyAlignment="1">
      <alignment horizontal="left" vertical="center" indent="1"/>
    </xf>
    <xf numFmtId="9" fontId="60" fillId="0" borderId="10" xfId="13" applyFont="1" applyBorder="1" applyAlignment="1">
      <alignment horizontal="center" vertical="center" wrapText="1"/>
    </xf>
    <xf numFmtId="9" fontId="33" fillId="6" borderId="10" xfId="13" applyFont="1" applyFill="1" applyBorder="1" applyAlignment="1">
      <alignment horizontal="center" vertical="center" wrapText="1"/>
    </xf>
    <xf numFmtId="0" fontId="60" fillId="6" borderId="10" xfId="0" applyFont="1" applyFill="1" applyBorder="1" applyAlignment="1">
      <alignment horizontal="center" vertical="center" wrapText="1"/>
    </xf>
    <xf numFmtId="0" fontId="33" fillId="6" borderId="10" xfId="0" applyFont="1" applyFill="1" applyBorder="1" applyAlignment="1">
      <alignment horizontal="left" vertical="center" wrapText="1" indent="1" readingOrder="1"/>
    </xf>
    <xf numFmtId="6" fontId="33" fillId="6" borderId="10" xfId="0" applyNumberFormat="1" applyFont="1" applyFill="1" applyBorder="1" applyAlignment="1">
      <alignment horizontal="center" vertical="center" wrapText="1"/>
    </xf>
    <xf numFmtId="0" fontId="60" fillId="6" borderId="0" xfId="0" applyFont="1" applyFill="1" applyAlignment="1">
      <alignment vertical="center" wrapText="1"/>
    </xf>
    <xf numFmtId="9" fontId="33" fillId="6" borderId="10" xfId="0" applyNumberFormat="1" applyFont="1" applyFill="1" applyBorder="1" applyAlignment="1">
      <alignment horizontal="center" vertical="center" wrapText="1"/>
    </xf>
    <xf numFmtId="0" fontId="33" fillId="0" borderId="10" xfId="0" applyFont="1" applyBorder="1" applyAlignment="1">
      <alignment horizontal="center" vertical="center" wrapText="1"/>
    </xf>
    <xf numFmtId="0" fontId="33" fillId="6" borderId="10" xfId="0" applyFont="1" applyFill="1" applyBorder="1" applyAlignment="1">
      <alignment horizontal="center" vertical="center" wrapText="1"/>
    </xf>
    <xf numFmtId="6" fontId="60" fillId="0" borderId="10" xfId="0" applyNumberFormat="1" applyFont="1" applyBorder="1" applyAlignment="1">
      <alignment horizontal="left" vertical="center" wrapText="1" indent="1"/>
    </xf>
    <xf numFmtId="0" fontId="60" fillId="0" borderId="10" xfId="0" applyFont="1" applyBorder="1" applyAlignment="1">
      <alignment horizontal="center" vertical="center" wrapText="1"/>
    </xf>
    <xf numFmtId="0" fontId="60" fillId="0" borderId="10" xfId="0" applyFont="1" applyBorder="1" applyAlignment="1">
      <alignment horizontal="left" vertical="center"/>
    </xf>
    <xf numFmtId="0" fontId="33" fillId="5" borderId="0" xfId="4" applyFont="1" applyFill="1"/>
    <xf numFmtId="180" fontId="33" fillId="6" borderId="10" xfId="0" applyNumberFormat="1" applyFont="1" applyFill="1" applyBorder="1" applyAlignment="1">
      <alignment horizontal="center" vertical="center" wrapText="1"/>
    </xf>
    <xf numFmtId="180" fontId="33" fillId="0" borderId="10" xfId="0" applyNumberFormat="1" applyFont="1" applyBorder="1" applyAlignment="1">
      <alignment horizontal="center" vertical="center" wrapText="1"/>
    </xf>
    <xf numFmtId="0" fontId="60" fillId="0" borderId="10" xfId="0" applyFont="1" applyBorder="1" applyAlignment="1">
      <alignment horizontal="left" vertical="center" wrapText="1"/>
    </xf>
    <xf numFmtId="0" fontId="60" fillId="0" borderId="10" xfId="0" quotePrefix="1" applyFont="1" applyBorder="1" applyAlignment="1">
      <alignment horizontal="left" vertical="center" wrapText="1" indent="1"/>
    </xf>
    <xf numFmtId="166" fontId="60" fillId="0" borderId="10" xfId="0" applyNumberFormat="1" applyFont="1" applyBorder="1" applyAlignment="1">
      <alignment horizontal="center" vertical="center" wrapText="1"/>
    </xf>
    <xf numFmtId="165" fontId="20" fillId="0" borderId="10" xfId="0" applyNumberFormat="1" applyFont="1" applyBorder="1" applyAlignment="1">
      <alignment horizontal="center" vertical="center" wrapText="1"/>
    </xf>
    <xf numFmtId="0" fontId="33" fillId="6" borderId="10" xfId="11" applyFont="1" applyFill="1" applyBorder="1" applyAlignment="1">
      <alignment horizontal="center" vertical="center" wrapText="1"/>
    </xf>
    <xf numFmtId="6" fontId="33" fillId="6" borderId="10" xfId="11" applyNumberFormat="1" applyFont="1" applyFill="1" applyBorder="1" applyAlignment="1">
      <alignment horizontal="center" vertical="center" wrapText="1"/>
    </xf>
    <xf numFmtId="0" fontId="33" fillId="0" borderId="10" xfId="11" applyFont="1" applyFill="1" applyBorder="1" applyAlignment="1">
      <alignment horizontal="center" vertical="center" wrapText="1"/>
    </xf>
    <xf numFmtId="165" fontId="20" fillId="6" borderId="10" xfId="0" applyNumberFormat="1" applyFont="1" applyFill="1" applyBorder="1" applyAlignment="1">
      <alignment horizontal="center" vertical="center" wrapText="1"/>
    </xf>
    <xf numFmtId="0" fontId="26" fillId="3" borderId="10" xfId="0" applyFont="1" applyFill="1" applyBorder="1" applyAlignment="1">
      <alignment horizontal="center" vertical="center" wrapText="1"/>
    </xf>
    <xf numFmtId="166" fontId="33" fillId="0" borderId="10" xfId="4" applyNumberFormat="1" applyFont="1" applyBorder="1" applyAlignment="1">
      <alignment horizontal="center" vertical="top" wrapText="1"/>
    </xf>
    <xf numFmtId="0" fontId="60" fillId="4" borderId="10" xfId="0" applyFont="1" applyFill="1" applyBorder="1" applyAlignment="1">
      <alignment horizontal="center" vertical="center" wrapText="1"/>
    </xf>
    <xf numFmtId="0" fontId="60" fillId="0" borderId="10" xfId="0" applyFont="1" applyBorder="1" applyAlignment="1">
      <alignment horizontal="center" vertical="top" wrapText="1"/>
    </xf>
    <xf numFmtId="37" fontId="45" fillId="0" borderId="0" xfId="14" applyFont="1" applyAlignment="1">
      <alignment horizontal="right" vertical="center" wrapText="1" indent="1"/>
    </xf>
    <xf numFmtId="37" fontId="45" fillId="0" borderId="0" xfId="14" applyFont="1" applyAlignment="1">
      <alignment horizontal="right" vertical="center" indent="1"/>
    </xf>
    <xf numFmtId="3" fontId="45" fillId="0" borderId="0" xfId="14" applyNumberFormat="1" applyFont="1" applyAlignment="1">
      <alignment horizontal="center" vertical="center"/>
    </xf>
    <xf numFmtId="3" fontId="45" fillId="14" borderId="0" xfId="14" applyNumberFormat="1" applyFont="1" applyFill="1" applyAlignment="1">
      <alignment horizontal="center" vertical="center"/>
    </xf>
    <xf numFmtId="166" fontId="40" fillId="0" borderId="0" xfId="14" applyNumberFormat="1" applyFont="1" applyAlignment="1">
      <alignment horizontal="center" vertical="center"/>
    </xf>
    <xf numFmtId="0" fontId="13" fillId="17" borderId="64" xfId="0" applyFont="1" applyFill="1" applyBorder="1" applyAlignment="1">
      <alignment horizontal="center" vertical="center" wrapText="1"/>
    </xf>
    <xf numFmtId="0" fontId="13" fillId="17" borderId="65" xfId="0" applyFont="1" applyFill="1" applyBorder="1" applyAlignment="1">
      <alignment horizontal="center" vertical="center" wrapText="1"/>
    </xf>
    <xf numFmtId="0" fontId="13" fillId="17" borderId="66" xfId="0" applyFont="1" applyFill="1" applyBorder="1" applyAlignment="1">
      <alignment horizontal="center" vertical="center" wrapText="1"/>
    </xf>
    <xf numFmtId="37" fontId="45" fillId="14" borderId="36" xfId="15" applyFont="1" applyFill="1" applyBorder="1" applyAlignment="1">
      <alignment horizontal="left" vertical="center" wrapText="1"/>
    </xf>
    <xf numFmtId="166" fontId="2" fillId="0" borderId="36" xfId="15" applyNumberFormat="1" applyFont="1" applyBorder="1" applyAlignment="1">
      <alignment vertical="center"/>
    </xf>
    <xf numFmtId="166" fontId="45" fillId="14" borderId="67" xfId="15" applyNumberFormat="1" applyFont="1" applyFill="1" applyBorder="1" applyAlignment="1">
      <alignment vertical="center"/>
    </xf>
    <xf numFmtId="37" fontId="40" fillId="14" borderId="38" xfId="15" applyFont="1" applyFill="1" applyBorder="1" applyAlignment="1">
      <alignment horizontal="left" vertical="center"/>
    </xf>
    <xf numFmtId="2" fontId="64" fillId="0" borderId="10" xfId="0" applyNumberFormat="1" applyFont="1" applyBorder="1" applyAlignment="1">
      <alignment horizontal="center" vertical="center" wrapText="1"/>
    </xf>
    <xf numFmtId="9" fontId="7" fillId="2" borderId="10" xfId="0" applyNumberFormat="1" applyFont="1" applyFill="1" applyBorder="1" applyAlignment="1">
      <alignment horizontal="center" vertical="center" wrapText="1"/>
    </xf>
    <xf numFmtId="166" fontId="33" fillId="0" borderId="11" xfId="2" applyNumberFormat="1" applyFont="1" applyBorder="1" applyAlignment="1">
      <alignment horizontal="center" vertical="center" wrapText="1"/>
    </xf>
    <xf numFmtId="0" fontId="60" fillId="4" borderId="11" xfId="0" applyFont="1" applyFill="1" applyBorder="1" applyAlignment="1">
      <alignment horizontal="center" vertical="center" wrapText="1"/>
    </xf>
    <xf numFmtId="0" fontId="33" fillId="3" borderId="11" xfId="2" applyFont="1" applyFill="1" applyBorder="1" applyAlignment="1">
      <alignment horizontal="center" vertical="center" wrapText="1"/>
    </xf>
    <xf numFmtId="0" fontId="60" fillId="0" borderId="11" xfId="0" applyFont="1" applyBorder="1" applyAlignment="1">
      <alignment horizontal="center" vertical="center" wrapText="1"/>
    </xf>
    <xf numFmtId="0" fontId="26" fillId="3" borderId="11" xfId="0" applyFont="1" applyFill="1" applyBorder="1" applyAlignment="1">
      <alignment horizontal="center" vertical="center" wrapText="1"/>
    </xf>
    <xf numFmtId="165" fontId="60" fillId="0" borderId="11" xfId="0" applyNumberFormat="1" applyFont="1" applyBorder="1" applyAlignment="1">
      <alignment horizontal="center" vertical="center" wrapText="1"/>
    </xf>
    <xf numFmtId="166" fontId="33" fillId="6" borderId="11" xfId="0" applyNumberFormat="1" applyFont="1" applyFill="1" applyBorder="1" applyAlignment="1">
      <alignment horizontal="center" vertical="center" wrapText="1"/>
    </xf>
    <xf numFmtId="0" fontId="60" fillId="6" borderId="11" xfId="0" applyFont="1" applyFill="1" applyBorder="1" applyAlignment="1">
      <alignment horizontal="center" vertical="center" wrapText="1"/>
    </xf>
    <xf numFmtId="0" fontId="33" fillId="6" borderId="11" xfId="0" applyFont="1" applyFill="1" applyBorder="1" applyAlignment="1">
      <alignment horizontal="center" vertical="center" wrapText="1"/>
    </xf>
    <xf numFmtId="0" fontId="62" fillId="0" borderId="11" xfId="0" applyFont="1" applyBorder="1" applyAlignment="1">
      <alignment horizontal="center" vertical="center" wrapText="1"/>
    </xf>
    <xf numFmtId="9" fontId="33" fillId="6" borderId="11" xfId="0" applyNumberFormat="1" applyFont="1" applyFill="1" applyBorder="1" applyAlignment="1">
      <alignment horizontal="center" vertical="center" wrapText="1"/>
    </xf>
    <xf numFmtId="0" fontId="33" fillId="0" borderId="11" xfId="0" applyFont="1" applyBorder="1" applyAlignment="1">
      <alignment horizontal="center" vertical="center" wrapText="1"/>
    </xf>
    <xf numFmtId="180" fontId="33" fillId="6" borderId="11" xfId="0" applyNumberFormat="1" applyFont="1" applyFill="1" applyBorder="1" applyAlignment="1">
      <alignment horizontal="center" vertical="center" wrapText="1"/>
    </xf>
    <xf numFmtId="0" fontId="24" fillId="0" borderId="10" xfId="0" applyFont="1" applyBorder="1" applyAlignment="1">
      <alignment horizontal="center" vertical="center" wrapText="1"/>
    </xf>
    <xf numFmtId="0" fontId="24" fillId="4" borderId="10" xfId="0" applyFont="1" applyFill="1" applyBorder="1" applyAlignment="1">
      <alignment horizontal="center" vertical="center" wrapText="1"/>
    </xf>
    <xf numFmtId="0" fontId="10" fillId="3" borderId="10" xfId="2" applyFont="1" applyFill="1" applyBorder="1" applyAlignment="1">
      <alignment horizontal="center" vertical="center" wrapText="1"/>
    </xf>
    <xf numFmtId="0" fontId="24" fillId="0" borderId="10" xfId="0" applyFont="1" applyBorder="1" applyAlignment="1">
      <alignment horizontal="center" vertical="top" wrapText="1"/>
    </xf>
    <xf numFmtId="0" fontId="30" fillId="3" borderId="10" xfId="2" applyFont="1" applyFill="1" applyBorder="1" applyAlignment="1">
      <alignment horizontal="center" vertical="center" wrapText="1"/>
    </xf>
    <xf numFmtId="166" fontId="10" fillId="0" borderId="10" xfId="2" applyNumberFormat="1" applyFont="1" applyBorder="1" applyAlignment="1">
      <alignment horizontal="center" vertical="center" wrapText="1"/>
    </xf>
    <xf numFmtId="165" fontId="17" fillId="2" borderId="10" xfId="2" applyNumberFormat="1" applyFont="1" applyFill="1" applyBorder="1" applyAlignment="1">
      <alignment horizontal="center" vertical="center" wrapText="1"/>
    </xf>
    <xf numFmtId="166" fontId="27" fillId="0" borderId="10" xfId="2" applyNumberFormat="1" applyFont="1" applyBorder="1" applyAlignment="1">
      <alignment horizontal="center" vertical="center" wrapText="1"/>
    </xf>
    <xf numFmtId="174" fontId="17" fillId="2" borderId="10" xfId="2" applyNumberFormat="1" applyFont="1" applyFill="1" applyBorder="1" applyAlignment="1">
      <alignment horizontal="center" vertical="center" wrapText="1"/>
    </xf>
    <xf numFmtId="0" fontId="27" fillId="0" borderId="10" xfId="2" applyFont="1" applyBorder="1" applyAlignment="1">
      <alignment horizontal="center" vertical="center" wrapText="1"/>
    </xf>
    <xf numFmtId="166" fontId="10" fillId="6" borderId="10" xfId="2" applyNumberFormat="1" applyFont="1" applyFill="1" applyBorder="1" applyAlignment="1">
      <alignment horizontal="center" vertical="center" wrapText="1"/>
    </xf>
    <xf numFmtId="0" fontId="17" fillId="2" borderId="10" xfId="2" applyFont="1" applyFill="1" applyBorder="1" applyAlignment="1">
      <alignment horizontal="center" vertical="center" wrapText="1"/>
    </xf>
    <xf numFmtId="9" fontId="10" fillId="6" borderId="10" xfId="2" applyNumberFormat="1" applyFont="1" applyFill="1" applyBorder="1" applyAlignment="1">
      <alignment horizontal="center" vertical="center" wrapText="1"/>
    </xf>
    <xf numFmtId="168" fontId="10" fillId="6" borderId="10" xfId="2" applyNumberFormat="1" applyFont="1" applyFill="1" applyBorder="1" applyAlignment="1">
      <alignment horizontal="center" vertical="center" wrapText="1"/>
    </xf>
    <xf numFmtId="0" fontId="7" fillId="2" borderId="10" xfId="2" applyFont="1" applyFill="1" applyBorder="1" applyAlignment="1">
      <alignment horizontal="center" vertical="center" wrapText="1"/>
    </xf>
    <xf numFmtId="9" fontId="10" fillId="0" borderId="10" xfId="2" applyNumberFormat="1" applyFont="1" applyBorder="1" applyAlignment="1">
      <alignment horizontal="center" vertical="center" wrapText="1"/>
    </xf>
    <xf numFmtId="49" fontId="10" fillId="0" borderId="10" xfId="2" applyNumberFormat="1" applyFont="1" applyBorder="1" applyAlignment="1">
      <alignment horizontal="center" vertical="center" wrapText="1"/>
    </xf>
    <xf numFmtId="0" fontId="10" fillId="0" borderId="10" xfId="2" applyFont="1" applyBorder="1" applyAlignment="1">
      <alignment horizontal="center" vertical="center" wrapText="1"/>
    </xf>
    <xf numFmtId="0" fontId="10" fillId="6" borderId="10"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32" fillId="0" borderId="10" xfId="2" applyFont="1" applyBorder="1" applyAlignment="1">
      <alignment horizontal="center" vertical="center"/>
    </xf>
    <xf numFmtId="168" fontId="10" fillId="0" borderId="10" xfId="2" applyNumberFormat="1" applyFont="1" applyBorder="1" applyAlignment="1">
      <alignment horizontal="center" vertical="center" wrapText="1"/>
    </xf>
    <xf numFmtId="0" fontId="27" fillId="0" borderId="10" xfId="4" applyFont="1" applyBorder="1" applyAlignment="1">
      <alignment horizontal="center" vertical="center" wrapText="1"/>
    </xf>
    <xf numFmtId="9" fontId="9" fillId="2" borderId="10" xfId="5" applyFont="1" applyFill="1" applyBorder="1" applyAlignment="1">
      <alignment horizontal="center" vertical="center" wrapText="1"/>
    </xf>
    <xf numFmtId="0" fontId="10" fillId="5" borderId="0" xfId="2" applyFont="1" applyFill="1" applyAlignment="1">
      <alignment horizontal="center" wrapText="1"/>
    </xf>
    <xf numFmtId="0" fontId="33" fillId="5" borderId="11" xfId="2" applyFont="1" applyFill="1" applyBorder="1" applyAlignment="1">
      <alignment horizontal="center" vertical="center" wrapText="1"/>
    </xf>
    <xf numFmtId="9" fontId="26" fillId="2" borderId="11" xfId="0" applyNumberFormat="1" applyFont="1" applyFill="1" applyBorder="1" applyAlignment="1">
      <alignment horizontal="center" vertical="center" wrapText="1"/>
    </xf>
    <xf numFmtId="0" fontId="60" fillId="0" borderId="0" xfId="0" applyFont="1" applyAlignment="1">
      <alignment horizontal="center" vertical="center" wrapText="1"/>
    </xf>
    <xf numFmtId="0" fontId="52" fillId="0" borderId="0" xfId="0" applyFont="1" applyAlignment="1">
      <alignment vertical="center" wrapText="1" readingOrder="1"/>
    </xf>
    <xf numFmtId="0" fontId="52" fillId="0" borderId="0" xfId="0" applyFont="1" applyAlignment="1">
      <alignment horizontal="center" vertical="center" wrapText="1"/>
    </xf>
    <xf numFmtId="0" fontId="7" fillId="2" borderId="68" xfId="0" applyFont="1" applyFill="1" applyBorder="1" applyAlignment="1">
      <alignment horizontal="center" vertical="center" wrapText="1"/>
    </xf>
    <xf numFmtId="0" fontId="52" fillId="2" borderId="68" xfId="0" applyFont="1" applyFill="1" applyBorder="1" applyAlignment="1">
      <alignment vertical="center" wrapText="1" readingOrder="1"/>
    </xf>
    <xf numFmtId="0" fontId="52" fillId="2" borderId="68" xfId="0" applyFont="1" applyFill="1" applyBorder="1" applyAlignment="1">
      <alignment horizontal="center" vertical="center" wrapText="1"/>
    </xf>
    <xf numFmtId="0" fontId="10" fillId="0" borderId="68" xfId="4" applyFont="1" applyBorder="1" applyAlignment="1">
      <alignment horizontal="center" vertical="center" wrapText="1"/>
    </xf>
    <xf numFmtId="0" fontId="8" fillId="6" borderId="68" xfId="16" applyFont="1" applyFill="1" applyBorder="1" applyAlignment="1">
      <alignment horizontal="justify" vertical="center" wrapText="1"/>
    </xf>
    <xf numFmtId="0" fontId="24" fillId="0" borderId="68" xfId="0" applyFont="1" applyBorder="1" applyAlignment="1">
      <alignment horizontal="center" vertical="center" wrapText="1"/>
    </xf>
    <xf numFmtId="0" fontId="29" fillId="3" borderId="68" xfId="2" applyFont="1" applyFill="1" applyBorder="1" applyAlignment="1">
      <alignment horizontal="left" vertical="center" wrapText="1" readingOrder="1"/>
    </xf>
    <xf numFmtId="0" fontId="8" fillId="4" borderId="68" xfId="16" applyFont="1" applyFill="1" applyBorder="1" applyAlignment="1">
      <alignment horizontal="justify" vertical="center" wrapText="1"/>
    </xf>
    <xf numFmtId="0" fontId="24" fillId="4" borderId="68" xfId="0" applyFont="1" applyFill="1" applyBorder="1" applyAlignment="1">
      <alignment horizontal="center" vertical="center" wrapText="1"/>
    </xf>
    <xf numFmtId="0" fontId="27" fillId="0" borderId="68" xfId="0" applyFont="1" applyBorder="1" applyAlignment="1">
      <alignment vertical="center"/>
    </xf>
    <xf numFmtId="0" fontId="24" fillId="4" borderId="68" xfId="0" applyFont="1" applyFill="1" applyBorder="1" applyAlignment="1">
      <alignment horizontal="left" vertical="center" wrapText="1" indent="1"/>
    </xf>
    <xf numFmtId="0" fontId="6" fillId="6" borderId="68" xfId="0" applyFont="1" applyFill="1" applyBorder="1" applyAlignment="1">
      <alignment horizontal="center" vertical="justify" wrapText="1"/>
    </xf>
    <xf numFmtId="0" fontId="6" fillId="4" borderId="68" xfId="0" applyFont="1" applyFill="1" applyBorder="1" applyAlignment="1">
      <alignment horizontal="center" vertical="justify" wrapText="1"/>
    </xf>
    <xf numFmtId="0" fontId="6" fillId="6" borderId="68" xfId="16" applyFont="1" applyFill="1" applyBorder="1" applyAlignment="1">
      <alignment horizontal="center" vertical="top" wrapText="1"/>
    </xf>
    <xf numFmtId="0" fontId="6" fillId="4" borderId="68" xfId="16" applyFont="1" applyFill="1" applyBorder="1" applyAlignment="1">
      <alignment horizontal="justify" vertical="center" wrapText="1"/>
    </xf>
    <xf numFmtId="0" fontId="6" fillId="4" borderId="68" xfId="16" applyFont="1" applyFill="1" applyBorder="1" applyAlignment="1">
      <alignment horizontal="center" vertical="center" wrapText="1"/>
    </xf>
    <xf numFmtId="0" fontId="6" fillId="6" borderId="68" xfId="16" applyFont="1" applyFill="1" applyBorder="1" applyAlignment="1">
      <alignment horizontal="center" vertical="center" wrapText="1"/>
    </xf>
    <xf numFmtId="0" fontId="6" fillId="4" borderId="68" xfId="0" applyFont="1" applyFill="1" applyBorder="1" applyAlignment="1">
      <alignment horizontal="justify" vertical="center"/>
    </xf>
    <xf numFmtId="166" fontId="8" fillId="6" borderId="68" xfId="16" applyNumberFormat="1" applyFont="1" applyFill="1" applyBorder="1" applyAlignment="1">
      <alignment horizontal="center" vertical="center" wrapText="1"/>
    </xf>
    <xf numFmtId="0" fontId="9" fillId="2" borderId="68" xfId="2" applyFont="1" applyFill="1" applyBorder="1" applyAlignment="1">
      <alignment horizontal="center" vertical="center" wrapText="1" readingOrder="1"/>
    </xf>
    <xf numFmtId="0" fontId="6" fillId="6" borderId="68" xfId="0" applyFont="1" applyFill="1" applyBorder="1" applyAlignment="1">
      <alignment horizontal="justify" vertical="center"/>
    </xf>
    <xf numFmtId="0" fontId="6" fillId="6" borderId="68" xfId="0" applyFont="1" applyFill="1" applyBorder="1" applyAlignment="1">
      <alignment horizontal="center" vertical="center"/>
    </xf>
    <xf numFmtId="0" fontId="10" fillId="0" borderId="68" xfId="4" applyFont="1" applyBorder="1" applyAlignment="1">
      <alignment vertical="center" wrapText="1"/>
    </xf>
    <xf numFmtId="0" fontId="8" fillId="6" borderId="68" xfId="0" applyFont="1" applyFill="1" applyBorder="1" applyAlignment="1">
      <alignment horizontal="justify" vertical="justify" wrapText="1"/>
    </xf>
    <xf numFmtId="0" fontId="8" fillId="6" borderId="68" xfId="0" applyFont="1" applyFill="1" applyBorder="1" applyAlignment="1">
      <alignment horizontal="center" vertical="justify" wrapText="1"/>
    </xf>
    <xf numFmtId="0" fontId="6" fillId="6" borderId="68" xfId="16" applyFont="1" applyFill="1" applyBorder="1" applyAlignment="1">
      <alignment horizontal="justify" vertical="center" wrapText="1"/>
    </xf>
    <xf numFmtId="166" fontId="6" fillId="6" borderId="68" xfId="16" applyNumberFormat="1" applyFont="1" applyFill="1" applyBorder="1" applyAlignment="1">
      <alignment horizontal="center" vertical="center" wrapText="1"/>
    </xf>
    <xf numFmtId="180" fontId="6" fillId="6" borderId="68" xfId="16" applyNumberFormat="1" applyFont="1" applyFill="1" applyBorder="1" applyAlignment="1">
      <alignment horizontal="center" vertical="center" wrapText="1"/>
    </xf>
    <xf numFmtId="4" fontId="8" fillId="6" borderId="68" xfId="16" applyNumberFormat="1" applyFont="1" applyFill="1" applyBorder="1" applyAlignment="1">
      <alignment horizontal="center" vertical="center" wrapText="1"/>
    </xf>
    <xf numFmtId="176" fontId="8" fillId="6" borderId="68" xfId="0" applyNumberFormat="1" applyFont="1" applyFill="1" applyBorder="1" applyAlignment="1">
      <alignment horizontal="center" vertical="justify" wrapText="1"/>
    </xf>
    <xf numFmtId="0" fontId="10" fillId="5" borderId="68" xfId="2" applyFont="1" applyFill="1" applyBorder="1"/>
    <xf numFmtId="0" fontId="6" fillId="0" borderId="68" xfId="0" applyFont="1" applyBorder="1" applyAlignment="1">
      <alignment horizontal="center" vertical="center" wrapText="1"/>
    </xf>
    <xf numFmtId="0" fontId="6" fillId="0" borderId="68" xfId="16" applyFont="1" applyBorder="1" applyAlignment="1">
      <alignment horizontal="center" vertical="center" wrapText="1"/>
    </xf>
    <xf numFmtId="0" fontId="6" fillId="0" borderId="68" xfId="0" applyFont="1" applyBorder="1" applyAlignment="1">
      <alignment horizontal="center" vertical="center"/>
    </xf>
    <xf numFmtId="0" fontId="6" fillId="6" borderId="68" xfId="0" applyFont="1" applyFill="1" applyBorder="1" applyAlignment="1">
      <alignment horizontal="center" vertical="center" wrapText="1"/>
    </xf>
    <xf numFmtId="0" fontId="10" fillId="6" borderId="68" xfId="2" applyFont="1" applyFill="1" applyBorder="1" applyAlignment="1">
      <alignment horizontal="center" vertical="center" wrapText="1"/>
    </xf>
    <xf numFmtId="0" fontId="25" fillId="6" borderId="68" xfId="0" applyFont="1" applyFill="1" applyBorder="1" applyAlignment="1">
      <alignment horizontal="justify" vertical="justify" wrapText="1"/>
    </xf>
    <xf numFmtId="0" fontId="9" fillId="6" borderId="68" xfId="2" applyFont="1" applyFill="1" applyBorder="1" applyAlignment="1">
      <alignment horizontal="center" vertical="center" wrapText="1" readingOrder="1"/>
    </xf>
    <xf numFmtId="0" fontId="53" fillId="0" borderId="68" xfId="0" applyFont="1" applyBorder="1" applyAlignment="1">
      <alignment vertical="center"/>
    </xf>
    <xf numFmtId="168" fontId="6" fillId="0" borderId="68" xfId="0" applyNumberFormat="1" applyFont="1" applyBorder="1" applyAlignment="1">
      <alignment horizontal="center" vertical="center" wrapText="1"/>
    </xf>
    <xf numFmtId="49" fontId="6" fillId="0" borderId="68" xfId="17" applyNumberFormat="1" applyFont="1" applyBorder="1" applyAlignment="1">
      <alignment horizontal="left" vertical="center"/>
    </xf>
    <xf numFmtId="0" fontId="8" fillId="0" borderId="68" xfId="17" applyFont="1" applyBorder="1" applyAlignment="1">
      <alignment horizontal="center" vertical="center" wrapText="1"/>
    </xf>
    <xf numFmtId="9" fontId="52" fillId="2" borderId="68" xfId="5" applyFont="1" applyFill="1" applyBorder="1" applyAlignment="1">
      <alignment horizontal="center" vertical="center" wrapText="1"/>
    </xf>
    <xf numFmtId="0" fontId="10" fillId="0" borderId="10" xfId="4" applyFont="1" applyBorder="1" applyAlignment="1">
      <alignment horizontal="center" vertical="center" wrapText="1"/>
    </xf>
    <xf numFmtId="165" fontId="27" fillId="2" borderId="10" xfId="2" applyNumberFormat="1" applyFont="1" applyFill="1" applyBorder="1" applyAlignment="1">
      <alignment horizontal="center" vertical="center" wrapText="1"/>
    </xf>
    <xf numFmtId="3" fontId="10" fillId="0" borderId="10" xfId="2" applyNumberFormat="1" applyFont="1" applyBorder="1" applyAlignment="1">
      <alignment horizontal="center" vertical="center" wrapText="1"/>
    </xf>
    <xf numFmtId="0" fontId="10" fillId="0" borderId="10" xfId="4" applyFont="1" applyBorder="1" applyAlignment="1">
      <alignment horizontal="center"/>
    </xf>
    <xf numFmtId="165" fontId="9" fillId="2" borderId="10" xfId="2" applyNumberFormat="1" applyFont="1" applyFill="1" applyBorder="1" applyAlignment="1">
      <alignment horizontal="center" vertical="center" wrapText="1"/>
    </xf>
    <xf numFmtId="166" fontId="27" fillId="0" borderId="10" xfId="4" applyNumberFormat="1" applyFont="1" applyBorder="1" applyAlignment="1" applyProtection="1">
      <alignment horizontal="center" vertical="center" wrapText="1"/>
      <protection locked="0"/>
    </xf>
    <xf numFmtId="169" fontId="27" fillId="0" borderId="10" xfId="4" applyNumberFormat="1" applyFont="1" applyBorder="1" applyAlignment="1" applyProtection="1">
      <alignment horizontal="center" vertical="center" wrapText="1"/>
      <protection locked="0"/>
    </xf>
    <xf numFmtId="170" fontId="10" fillId="0" borderId="10" xfId="5" applyNumberFormat="1" applyFont="1" applyFill="1" applyBorder="1" applyAlignment="1">
      <alignment horizontal="center" vertical="center" wrapText="1"/>
    </xf>
    <xf numFmtId="4" fontId="27" fillId="0" borderId="10" xfId="5" applyNumberFormat="1" applyFont="1" applyFill="1" applyBorder="1" applyAlignment="1">
      <alignment horizontal="center" vertical="center" wrapText="1"/>
    </xf>
    <xf numFmtId="0" fontId="6" fillId="6" borderId="10" xfId="11" applyFont="1" applyFill="1" applyBorder="1" applyAlignment="1">
      <alignment horizontal="center" vertical="center" wrapText="1"/>
    </xf>
    <xf numFmtId="4" fontId="27" fillId="0" borderId="10" xfId="4" applyNumberFormat="1" applyFont="1" applyBorder="1" applyAlignment="1">
      <alignment horizontal="center" vertical="top" wrapText="1"/>
    </xf>
    <xf numFmtId="165" fontId="10" fillId="6" borderId="10" xfId="2" applyNumberFormat="1" applyFont="1" applyFill="1" applyBorder="1" applyAlignment="1">
      <alignment horizontal="center" vertical="center" wrapText="1"/>
    </xf>
    <xf numFmtId="0" fontId="10" fillId="6" borderId="0" xfId="2" applyFont="1" applyFill="1" applyAlignment="1">
      <alignment horizontal="center"/>
    </xf>
    <xf numFmtId="0" fontId="10" fillId="0" borderId="10" xfId="4" applyFont="1" applyBorder="1" applyAlignment="1" applyProtection="1">
      <alignment horizontal="center" vertical="center" wrapText="1"/>
      <protection locked="0"/>
    </xf>
    <xf numFmtId="166" fontId="6" fillId="0" borderId="10" xfId="4" applyNumberFormat="1" applyFont="1" applyBorder="1" applyAlignment="1">
      <alignment horizontal="center" vertical="center" wrapText="1"/>
    </xf>
    <xf numFmtId="0" fontId="59" fillId="3" borderId="10" xfId="4" applyFont="1" applyFill="1" applyBorder="1" applyAlignment="1">
      <alignment horizontal="center" vertical="center" wrapText="1"/>
    </xf>
    <xf numFmtId="166" fontId="6" fillId="0" borderId="10" xfId="4" applyNumberFormat="1" applyFont="1" applyBorder="1" applyAlignment="1">
      <alignment horizontal="center" vertical="top" wrapText="1"/>
    </xf>
    <xf numFmtId="0" fontId="58" fillId="3" borderId="10" xfId="4" applyFont="1" applyFill="1" applyBorder="1" applyAlignment="1">
      <alignment horizontal="center" vertical="center" wrapText="1"/>
    </xf>
    <xf numFmtId="0" fontId="6" fillId="5" borderId="10" xfId="4" applyFont="1" applyFill="1" applyBorder="1" applyAlignment="1">
      <alignment horizontal="center" vertical="center" wrapText="1"/>
    </xf>
    <xf numFmtId="165" fontId="9" fillId="2" borderId="10" xfId="4" applyNumberFormat="1" applyFont="1" applyFill="1" applyBorder="1" applyAlignment="1">
      <alignment horizontal="center" vertical="center" wrapText="1"/>
    </xf>
    <xf numFmtId="178" fontId="6" fillId="0" borderId="10" xfId="18" applyNumberFormat="1" applyFont="1" applyFill="1" applyBorder="1" applyAlignment="1">
      <alignment horizontal="center" vertical="center" wrapText="1"/>
    </xf>
    <xf numFmtId="42" fontId="8" fillId="0" borderId="10" xfId="12" applyFont="1" applyFill="1" applyBorder="1" applyAlignment="1">
      <alignment horizontal="center" vertical="center" wrapText="1"/>
    </xf>
    <xf numFmtId="178" fontId="6" fillId="5" borderId="10" xfId="18" applyNumberFormat="1" applyFont="1" applyFill="1" applyBorder="1" applyAlignment="1">
      <alignment horizontal="center" vertical="center" wrapText="1"/>
    </xf>
    <xf numFmtId="179" fontId="6" fillId="0" borderId="10" xfId="4" applyNumberFormat="1" applyFont="1" applyBorder="1" applyAlignment="1">
      <alignment horizontal="center" vertical="center" wrapText="1"/>
    </xf>
    <xf numFmtId="177" fontId="6" fillId="5" borderId="10" xfId="18" applyNumberFormat="1" applyFont="1" applyFill="1" applyBorder="1" applyAlignment="1">
      <alignment horizontal="center" vertical="center" wrapText="1"/>
    </xf>
    <xf numFmtId="0" fontId="6" fillId="5" borderId="10" xfId="4" applyFont="1" applyFill="1" applyBorder="1" applyAlignment="1" applyProtection="1">
      <alignment horizontal="center" vertical="center" wrapText="1"/>
      <protection locked="0"/>
    </xf>
    <xf numFmtId="166" fontId="6" fillId="6" borderId="10" xfId="4" applyNumberFormat="1" applyFont="1" applyFill="1" applyBorder="1" applyAlignment="1">
      <alignment horizontal="center" vertical="center" wrapText="1"/>
    </xf>
    <xf numFmtId="165" fontId="10" fillId="6" borderId="10" xfId="4" applyNumberFormat="1" applyFont="1" applyFill="1" applyBorder="1" applyAlignment="1">
      <alignment horizontal="center" vertical="center" wrapText="1"/>
    </xf>
    <xf numFmtId="10" fontId="6" fillId="6" borderId="10" xfId="18" applyNumberFormat="1" applyFont="1" applyFill="1" applyBorder="1" applyAlignment="1">
      <alignment horizontal="center" vertical="center" wrapText="1"/>
    </xf>
    <xf numFmtId="0" fontId="6" fillId="6" borderId="10" xfId="18" applyNumberFormat="1" applyFont="1" applyFill="1" applyBorder="1" applyAlignment="1">
      <alignment horizontal="center" vertical="center" wrapText="1"/>
    </xf>
    <xf numFmtId="177" fontId="6" fillId="6" borderId="10" xfId="18" applyNumberFormat="1" applyFont="1" applyFill="1" applyBorder="1" applyAlignment="1">
      <alignment horizontal="center" vertical="center"/>
    </xf>
    <xf numFmtId="0" fontId="6" fillId="6" borderId="10" xfId="4" applyFont="1" applyFill="1" applyBorder="1" applyAlignment="1">
      <alignment horizontal="center" vertical="center" wrapText="1"/>
    </xf>
    <xf numFmtId="177" fontId="6" fillId="6" borderId="10" xfId="18" applyNumberFormat="1" applyFont="1" applyFill="1" applyBorder="1" applyAlignment="1">
      <alignment horizontal="center" vertical="center" wrapText="1"/>
    </xf>
    <xf numFmtId="177" fontId="6" fillId="0" borderId="10" xfId="18" applyNumberFormat="1" applyFont="1" applyFill="1" applyBorder="1" applyAlignment="1">
      <alignment horizontal="center" vertical="center" wrapText="1"/>
    </xf>
    <xf numFmtId="0" fontId="6" fillId="0" borderId="10" xfId="4" applyFont="1" applyBorder="1" applyAlignment="1">
      <alignment horizontal="center" vertical="center" wrapText="1"/>
    </xf>
    <xf numFmtId="10" fontId="6" fillId="5" borderId="10" xfId="4" applyNumberFormat="1" applyFont="1" applyFill="1" applyBorder="1" applyAlignment="1" applyProtection="1">
      <alignment horizontal="center" vertical="center" wrapText="1"/>
      <protection locked="0"/>
    </xf>
    <xf numFmtId="9" fontId="6" fillId="6" borderId="10" xfId="18" applyNumberFormat="1" applyFont="1" applyFill="1" applyBorder="1" applyAlignment="1">
      <alignment horizontal="center" vertical="center" wrapText="1"/>
    </xf>
    <xf numFmtId="0" fontId="9" fillId="2" borderId="10" xfId="2" applyFont="1" applyFill="1" applyBorder="1" applyAlignment="1">
      <alignment horizontal="center" vertical="center" wrapText="1" readingOrder="1"/>
    </xf>
    <xf numFmtId="0" fontId="9" fillId="6" borderId="10" xfId="2" applyFont="1" applyFill="1" applyBorder="1" applyAlignment="1">
      <alignment horizontal="center" vertical="center" wrapText="1" readingOrder="1"/>
    </xf>
    <xf numFmtId="0" fontId="10" fillId="5" borderId="10" xfId="2" applyFont="1" applyFill="1" applyBorder="1"/>
    <xf numFmtId="0" fontId="10" fillId="5" borderId="10" xfId="4" applyFont="1" applyFill="1" applyBorder="1"/>
    <xf numFmtId="0" fontId="9" fillId="0" borderId="0" xfId="2" applyFont="1" applyAlignment="1">
      <alignment vertical="center" wrapText="1" readingOrder="1"/>
    </xf>
    <xf numFmtId="0" fontId="9" fillId="0" borderId="0" xfId="2" applyFont="1" applyAlignment="1">
      <alignment horizontal="center" vertical="center" wrapText="1"/>
    </xf>
    <xf numFmtId="37" fontId="45" fillId="0" borderId="35" xfId="15" applyFont="1" applyBorder="1" applyAlignment="1">
      <alignment horizontal="left" vertical="center" wrapText="1"/>
    </xf>
    <xf numFmtId="37" fontId="45" fillId="0" borderId="36" xfId="15" applyFont="1" applyBorder="1" applyAlignment="1">
      <alignment horizontal="left" vertical="center" wrapText="1"/>
    </xf>
    <xf numFmtId="166" fontId="45" fillId="0" borderId="67" xfId="15" applyNumberFormat="1" applyFont="1" applyBorder="1" applyAlignment="1">
      <alignment vertical="center"/>
    </xf>
    <xf numFmtId="0" fontId="7" fillId="0" borderId="0" xfId="0" applyFont="1" applyAlignment="1">
      <alignment horizontal="left" vertical="center" wrapText="1" indent="1"/>
    </xf>
    <xf numFmtId="0" fontId="7" fillId="0" borderId="0" xfId="0" applyFont="1" applyAlignment="1">
      <alignment horizontal="center" vertical="center" wrapText="1"/>
    </xf>
    <xf numFmtId="0" fontId="7" fillId="0" borderId="0" xfId="2" applyFont="1" applyAlignment="1">
      <alignment vertical="center" wrapText="1" readingOrder="1"/>
    </xf>
    <xf numFmtId="0" fontId="9" fillId="2" borderId="69" xfId="2" applyFont="1" applyFill="1" applyBorder="1" applyAlignment="1">
      <alignment vertical="center" wrapText="1" readingOrder="1"/>
    </xf>
    <xf numFmtId="0" fontId="7" fillId="2" borderId="70" xfId="0" applyFont="1" applyFill="1" applyBorder="1" applyAlignment="1">
      <alignment horizontal="center" vertical="center" wrapText="1"/>
    </xf>
    <xf numFmtId="166" fontId="10" fillId="0" borderId="10" xfId="4" applyNumberFormat="1" applyFont="1" applyBorder="1" applyAlignment="1">
      <alignment horizontal="center" vertical="center" wrapText="1"/>
    </xf>
    <xf numFmtId="0" fontId="10" fillId="3" borderId="10" xfId="4" applyFont="1" applyFill="1" applyBorder="1" applyAlignment="1">
      <alignment horizontal="center" vertical="center" wrapText="1"/>
    </xf>
    <xf numFmtId="180" fontId="8" fillId="0" borderId="10" xfId="12" applyNumberFormat="1" applyFont="1" applyFill="1" applyBorder="1" applyAlignment="1">
      <alignment horizontal="center" vertical="center" wrapText="1"/>
    </xf>
    <xf numFmtId="166" fontId="33" fillId="0" borderId="10" xfId="4" applyNumberFormat="1" applyFont="1" applyBorder="1" applyAlignment="1">
      <alignment horizontal="center" vertical="center" wrapText="1"/>
    </xf>
    <xf numFmtId="0" fontId="6" fillId="6" borderId="68" xfId="0" applyFont="1" applyFill="1" applyBorder="1" applyAlignment="1">
      <alignment horizontal="justify" vertical="center" wrapText="1"/>
    </xf>
    <xf numFmtId="166" fontId="60" fillId="0" borderId="11" xfId="0" applyNumberFormat="1" applyFont="1" applyBorder="1" applyAlignment="1">
      <alignment horizontal="center" vertical="center" wrapText="1"/>
    </xf>
    <xf numFmtId="0" fontId="20" fillId="0" borderId="11" xfId="0" applyFont="1" applyBorder="1" applyAlignment="1">
      <alignment vertical="center" wrapText="1"/>
    </xf>
    <xf numFmtId="0" fontId="71" fillId="0" borderId="11" xfId="0" applyFont="1" applyBorder="1" applyAlignment="1">
      <alignment horizontal="center" vertical="center" wrapText="1"/>
    </xf>
    <xf numFmtId="0" fontId="63" fillId="0" borderId="0" xfId="0" applyFont="1" applyAlignment="1">
      <alignment vertical="center" wrapText="1"/>
    </xf>
    <xf numFmtId="0" fontId="73" fillId="2" borderId="10" xfId="0" applyFont="1" applyFill="1" applyBorder="1" applyAlignment="1">
      <alignment horizontal="center" vertical="center" wrapText="1"/>
    </xf>
    <xf numFmtId="0" fontId="63" fillId="0" borderId="10" xfId="0" applyFont="1" applyBorder="1" applyAlignment="1">
      <alignment horizontal="center" vertical="center" wrapText="1"/>
    </xf>
    <xf numFmtId="0" fontId="63" fillId="4" borderId="10" xfId="0" applyFont="1" applyFill="1" applyBorder="1" applyAlignment="1">
      <alignment horizontal="center" vertical="center" wrapText="1"/>
    </xf>
    <xf numFmtId="0" fontId="63" fillId="19" borderId="10" xfId="0" applyFont="1" applyFill="1" applyBorder="1" applyAlignment="1">
      <alignment horizontal="center" vertical="center" wrapText="1"/>
    </xf>
    <xf numFmtId="0" fontId="63" fillId="4" borderId="10" xfId="0" applyFont="1" applyFill="1" applyBorder="1" applyAlignment="1">
      <alignment horizontal="left" vertical="center" wrapText="1" indent="1"/>
    </xf>
    <xf numFmtId="0" fontId="73" fillId="2" borderId="10" xfId="0" applyFont="1" applyFill="1" applyBorder="1" applyAlignment="1">
      <alignment horizontal="left" vertical="center" wrapText="1" indent="1"/>
    </xf>
    <xf numFmtId="0" fontId="74" fillId="3" borderId="10" xfId="0" applyFont="1" applyFill="1" applyBorder="1" applyAlignment="1">
      <alignment horizontal="center" vertical="center" wrapText="1"/>
    </xf>
    <xf numFmtId="166" fontId="38" fillId="0" borderId="10" xfId="4" applyNumberFormat="1" applyFont="1" applyBorder="1" applyAlignment="1">
      <alignment horizontal="center" vertical="top" wrapText="1"/>
    </xf>
    <xf numFmtId="0" fontId="63" fillId="0" borderId="10" xfId="0" applyFont="1" applyBorder="1" applyAlignment="1">
      <alignment horizontal="left" vertical="center" wrapText="1" indent="1"/>
    </xf>
    <xf numFmtId="166" fontId="63" fillId="0" borderId="10" xfId="0" applyNumberFormat="1" applyFont="1" applyBorder="1" applyAlignment="1">
      <alignment horizontal="center" vertical="center" wrapText="1"/>
    </xf>
    <xf numFmtId="165" fontId="75" fillId="0" borderId="10" xfId="0" applyNumberFormat="1" applyFont="1" applyBorder="1" applyAlignment="1">
      <alignment horizontal="center" vertical="center" wrapText="1"/>
    </xf>
    <xf numFmtId="2" fontId="76" fillId="0" borderId="10" xfId="0" applyNumberFormat="1" applyFont="1" applyBorder="1" applyAlignment="1">
      <alignment horizontal="center" vertical="center" wrapText="1"/>
    </xf>
    <xf numFmtId="165" fontId="75" fillId="0" borderId="10" xfId="0" applyNumberFormat="1" applyFont="1" applyBorder="1" applyAlignment="1">
      <alignment horizontal="left" vertical="center" wrapText="1" indent="1"/>
    </xf>
    <xf numFmtId="0" fontId="38" fillId="6" borderId="10" xfId="0" applyFont="1" applyFill="1" applyBorder="1" applyAlignment="1">
      <alignment horizontal="center" vertical="center" wrapText="1"/>
    </xf>
    <xf numFmtId="0" fontId="77" fillId="6" borderId="10" xfId="0" applyFont="1" applyFill="1" applyBorder="1" applyAlignment="1">
      <alignment horizontal="center" vertical="center" wrapText="1"/>
    </xf>
    <xf numFmtId="0" fontId="71" fillId="6" borderId="10" xfId="0" applyFont="1" applyFill="1" applyBorder="1" applyAlignment="1">
      <alignment horizontal="center" vertical="center" wrapText="1"/>
    </xf>
    <xf numFmtId="0" fontId="38" fillId="6" borderId="10" xfId="11" applyFont="1" applyFill="1" applyBorder="1" applyAlignment="1">
      <alignment horizontal="center" vertical="center" wrapText="1"/>
    </xf>
    <xf numFmtId="6" fontId="38" fillId="6" borderId="10" xfId="11" applyNumberFormat="1" applyFont="1" applyFill="1" applyBorder="1" applyAlignment="1">
      <alignment horizontal="center" vertical="center" wrapText="1"/>
    </xf>
    <xf numFmtId="0" fontId="71" fillId="6" borderId="10" xfId="11" applyFont="1" applyFill="1" applyBorder="1" applyAlignment="1">
      <alignment horizontal="center" vertical="center" wrapText="1"/>
    </xf>
    <xf numFmtId="0" fontId="63" fillId="6" borderId="10" xfId="0" applyFont="1" applyFill="1" applyBorder="1" applyAlignment="1">
      <alignment horizontal="center" vertical="center" wrapText="1"/>
    </xf>
    <xf numFmtId="6" fontId="38" fillId="6" borderId="10" xfId="0" applyNumberFormat="1" applyFont="1" applyFill="1" applyBorder="1" applyAlignment="1">
      <alignment horizontal="center" vertical="center" wrapText="1"/>
    </xf>
    <xf numFmtId="6" fontId="77" fillId="6" borderId="10" xfId="0" applyNumberFormat="1" applyFont="1" applyFill="1" applyBorder="1" applyAlignment="1">
      <alignment horizontal="center" vertical="center" wrapText="1"/>
    </xf>
    <xf numFmtId="180" fontId="38" fillId="0" borderId="10" xfId="0" applyNumberFormat="1" applyFont="1" applyBorder="1" applyAlignment="1">
      <alignment horizontal="center" vertical="center" wrapText="1"/>
    </xf>
    <xf numFmtId="180" fontId="77" fillId="0" borderId="10" xfId="0" applyNumberFormat="1" applyFont="1" applyBorder="1" applyAlignment="1">
      <alignment horizontal="center" vertical="center" wrapText="1"/>
    </xf>
    <xf numFmtId="180" fontId="38" fillId="6" borderId="10" xfId="0" applyNumberFormat="1" applyFont="1" applyFill="1" applyBorder="1" applyAlignment="1">
      <alignment horizontal="center" vertical="center" wrapText="1"/>
    </xf>
    <xf numFmtId="6" fontId="71" fillId="6" borderId="10" xfId="0" applyNumberFormat="1" applyFont="1" applyFill="1" applyBorder="1" applyAlignment="1">
      <alignment horizontal="center" vertical="center" wrapText="1"/>
    </xf>
    <xf numFmtId="0" fontId="77" fillId="0" borderId="10" xfId="0" applyFont="1" applyBorder="1" applyAlignment="1">
      <alignment horizontal="center" vertical="center" wrapText="1"/>
    </xf>
    <xf numFmtId="0" fontId="38" fillId="6" borderId="10" xfId="0" applyFont="1" applyFill="1" applyBorder="1" applyAlignment="1">
      <alignment horizontal="left" vertical="center" wrapText="1" indent="1"/>
    </xf>
    <xf numFmtId="9" fontId="38" fillId="6" borderId="10" xfId="0" applyNumberFormat="1" applyFont="1" applyFill="1" applyBorder="1" applyAlignment="1">
      <alignment horizontal="center" vertical="center" wrapText="1"/>
    </xf>
    <xf numFmtId="0" fontId="71" fillId="0" borderId="10" xfId="0" applyFont="1" applyBorder="1" applyAlignment="1">
      <alignment horizontal="center" vertical="center" wrapText="1"/>
    </xf>
    <xf numFmtId="0" fontId="38" fillId="0" borderId="10" xfId="0" applyFont="1" applyBorder="1" applyAlignment="1">
      <alignment horizontal="left" vertical="center" wrapText="1" indent="1"/>
    </xf>
    <xf numFmtId="0" fontId="38" fillId="0" borderId="10" xfId="0" applyFont="1" applyBorder="1" applyAlignment="1">
      <alignment horizontal="center" vertical="center" wrapText="1"/>
    </xf>
    <xf numFmtId="0" fontId="73" fillId="2" borderId="11" xfId="0" applyFont="1" applyFill="1" applyBorder="1" applyAlignment="1">
      <alignment horizontal="center" vertical="center" wrapText="1"/>
    </xf>
    <xf numFmtId="9" fontId="73" fillId="2" borderId="10" xfId="0" applyNumberFormat="1" applyFont="1" applyFill="1" applyBorder="1" applyAlignment="1">
      <alignment horizontal="center" vertical="center" wrapText="1"/>
    </xf>
    <xf numFmtId="0" fontId="78" fillId="2" borderId="10" xfId="2" applyFont="1" applyFill="1" applyBorder="1" applyAlignment="1">
      <alignment horizontal="center" vertical="center" wrapText="1"/>
    </xf>
    <xf numFmtId="166" fontId="71" fillId="0" borderId="10" xfId="0" applyNumberFormat="1" applyFont="1" applyBorder="1" applyAlignment="1">
      <alignment horizontal="center" vertical="center" wrapText="1"/>
    </xf>
    <xf numFmtId="180" fontId="71" fillId="0" borderId="10" xfId="0" applyNumberFormat="1" applyFont="1" applyBorder="1" applyAlignment="1">
      <alignment horizontal="center" vertical="center" wrapText="1"/>
    </xf>
    <xf numFmtId="0" fontId="68" fillId="0" borderId="10" xfId="0" applyFont="1" applyBorder="1" applyAlignment="1">
      <alignment horizontal="center" vertical="center" wrapText="1"/>
    </xf>
    <xf numFmtId="6" fontId="77" fillId="6" borderId="10" xfId="11" applyNumberFormat="1" applyFont="1" applyFill="1" applyBorder="1" applyAlignment="1">
      <alignment horizontal="center" vertical="center" wrapText="1"/>
    </xf>
    <xf numFmtId="0" fontId="70" fillId="0" borderId="11" xfId="0" applyFont="1" applyBorder="1" applyAlignment="1">
      <alignment horizontal="center" vertical="center" wrapText="1"/>
    </xf>
    <xf numFmtId="166" fontId="38" fillId="0" borderId="11" xfId="2" applyNumberFormat="1" applyFont="1" applyBorder="1" applyAlignment="1">
      <alignment horizontal="center" vertical="center" wrapText="1"/>
    </xf>
    <xf numFmtId="0" fontId="63" fillId="4" borderId="11" xfId="0" applyFont="1" applyFill="1" applyBorder="1" applyAlignment="1">
      <alignment horizontal="center" vertical="center" wrapText="1"/>
    </xf>
    <xf numFmtId="0" fontId="38" fillId="3" borderId="11" xfId="2" applyFont="1" applyFill="1" applyBorder="1" applyAlignment="1">
      <alignment horizontal="center" vertical="center" wrapText="1"/>
    </xf>
    <xf numFmtId="0" fontId="63" fillId="0" borderId="11" xfId="0" applyFont="1" applyBorder="1" applyAlignment="1">
      <alignment horizontal="center" vertical="center" wrapText="1"/>
    </xf>
    <xf numFmtId="0" fontId="73" fillId="2" borderId="11" xfId="0" applyFont="1" applyFill="1" applyBorder="1" applyAlignment="1">
      <alignment horizontal="left" vertical="center" wrapText="1" indent="1"/>
    </xf>
    <xf numFmtId="165" fontId="63" fillId="0" borderId="11" xfId="0" applyNumberFormat="1" applyFont="1" applyBorder="1" applyAlignment="1">
      <alignment horizontal="center" vertical="center" wrapText="1"/>
    </xf>
    <xf numFmtId="0" fontId="74" fillId="3" borderId="11" xfId="0" applyFont="1" applyFill="1" applyBorder="1" applyAlignment="1">
      <alignment horizontal="center" vertical="center" wrapText="1"/>
    </xf>
    <xf numFmtId="166" fontId="38" fillId="0" borderId="11" xfId="2" applyNumberFormat="1" applyFont="1" applyBorder="1" applyAlignment="1">
      <alignment horizontal="center" vertical="top" wrapText="1"/>
    </xf>
    <xf numFmtId="166" fontId="63" fillId="0" borderId="11" xfId="0" applyNumberFormat="1" applyFont="1" applyBorder="1" applyAlignment="1">
      <alignment horizontal="center" vertical="center" wrapText="1"/>
    </xf>
    <xf numFmtId="166" fontId="38" fillId="6" borderId="11" xfId="0" applyNumberFormat="1" applyFont="1" applyFill="1" applyBorder="1" applyAlignment="1">
      <alignment horizontal="center" vertical="center" wrapText="1"/>
    </xf>
    <xf numFmtId="0" fontId="63" fillId="6" borderId="11" xfId="0" applyFont="1" applyFill="1" applyBorder="1" applyAlignment="1">
      <alignment horizontal="center" vertical="center" wrapText="1"/>
    </xf>
    <xf numFmtId="0" fontId="38" fillId="6" borderId="11" xfId="0" applyFont="1" applyFill="1" applyBorder="1" applyAlignment="1">
      <alignment horizontal="center" vertical="center" wrapText="1"/>
    </xf>
    <xf numFmtId="0" fontId="80" fillId="0" borderId="11" xfId="0" applyFont="1" applyBorder="1" applyAlignment="1">
      <alignment horizontal="center" vertical="center" wrapText="1"/>
    </xf>
    <xf numFmtId="0" fontId="38" fillId="19" borderId="11" xfId="0" applyFont="1" applyFill="1" applyBorder="1" applyAlignment="1">
      <alignment horizontal="center" vertical="center" wrapText="1"/>
    </xf>
    <xf numFmtId="0" fontId="77" fillId="6" borderId="11" xfId="0" applyFont="1" applyFill="1" applyBorder="1" applyAlignment="1">
      <alignment horizontal="center" vertical="center" wrapText="1"/>
    </xf>
    <xf numFmtId="0" fontId="71" fillId="0" borderId="11" xfId="0" applyFont="1" applyBorder="1" applyAlignment="1">
      <alignment horizontal="justify" vertical="center" wrapText="1"/>
    </xf>
    <xf numFmtId="180" fontId="38" fillId="6" borderId="11" xfId="0" applyNumberFormat="1" applyFont="1" applyFill="1" applyBorder="1" applyAlignment="1">
      <alignment horizontal="center" vertical="center" wrapText="1"/>
    </xf>
    <xf numFmtId="9" fontId="38" fillId="6" borderId="11" xfId="0" applyNumberFormat="1" applyFont="1" applyFill="1" applyBorder="1" applyAlignment="1">
      <alignment horizontal="center" vertical="center" wrapText="1"/>
    </xf>
    <xf numFmtId="0" fontId="38" fillId="0" borderId="11" xfId="0" applyFont="1" applyBorder="1" applyAlignment="1">
      <alignment horizontal="center" vertical="center" wrapText="1"/>
    </xf>
    <xf numFmtId="0" fontId="63" fillId="0" borderId="11" xfId="0" applyFont="1" applyBorder="1" applyAlignment="1">
      <alignment horizontal="left" vertical="center" wrapText="1" indent="1"/>
    </xf>
    <xf numFmtId="0" fontId="21" fillId="6" borderId="11" xfId="0" applyFont="1" applyFill="1" applyBorder="1" applyAlignment="1">
      <alignment horizontal="center" vertical="center" wrapText="1"/>
    </xf>
    <xf numFmtId="0" fontId="38" fillId="5" borderId="11" xfId="2" applyFont="1" applyFill="1" applyBorder="1" applyAlignment="1">
      <alignment horizontal="center" vertical="center" wrapText="1"/>
    </xf>
    <xf numFmtId="9" fontId="74" fillId="2" borderId="11" xfId="0" applyNumberFormat="1" applyFont="1" applyFill="1" applyBorder="1" applyAlignment="1">
      <alignment horizontal="center" vertical="center" wrapText="1"/>
    </xf>
    <xf numFmtId="0" fontId="71" fillId="6" borderId="11" xfId="0" applyFont="1" applyFill="1" applyBorder="1" applyAlignment="1">
      <alignment horizontal="center" vertical="center" wrapText="1"/>
    </xf>
    <xf numFmtId="0" fontId="69" fillId="0" borderId="11" xfId="0" applyFont="1" applyBorder="1" applyAlignment="1">
      <alignment horizontal="center" vertical="center" wrapText="1"/>
    </xf>
    <xf numFmtId="9" fontId="81" fillId="0" borderId="10" xfId="2" applyNumberFormat="1" applyFont="1" applyBorder="1" applyAlignment="1">
      <alignment horizontal="center" vertical="center" wrapText="1"/>
    </xf>
    <xf numFmtId="9" fontId="78" fillId="2" borderId="10" xfId="2" applyNumberFormat="1" applyFont="1" applyFill="1" applyBorder="1" applyAlignment="1">
      <alignment horizontal="center" vertical="center" wrapText="1"/>
    </xf>
    <xf numFmtId="0" fontId="59" fillId="0" borderId="0" xfId="2" applyFont="1" applyAlignment="1">
      <alignment vertical="center" wrapText="1"/>
    </xf>
    <xf numFmtId="0" fontId="82" fillId="0" borderId="0" xfId="2" applyFont="1" applyAlignment="1">
      <alignment horizontal="right" vertical="center" wrapText="1"/>
    </xf>
    <xf numFmtId="166" fontId="59" fillId="0" borderId="10" xfId="2" applyNumberFormat="1" applyFont="1" applyBorder="1" applyAlignment="1">
      <alignment horizontal="center" vertical="center" wrapText="1"/>
    </xf>
    <xf numFmtId="0" fontId="59" fillId="3" borderId="10" xfId="2" applyFont="1" applyFill="1" applyBorder="1" applyAlignment="1">
      <alignment horizontal="center" vertical="center" wrapText="1"/>
    </xf>
    <xf numFmtId="166" fontId="59" fillId="0" borderId="10" xfId="2" applyNumberFormat="1" applyFont="1" applyBorder="1" applyAlignment="1">
      <alignment horizontal="center" vertical="top" wrapText="1"/>
    </xf>
    <xf numFmtId="0" fontId="59" fillId="0" borderId="10" xfId="4" applyFont="1" applyBorder="1" applyAlignment="1">
      <alignment horizontal="center" vertical="center" wrapText="1"/>
    </xf>
    <xf numFmtId="165" fontId="83" fillId="2" borderId="10" xfId="2" applyNumberFormat="1" applyFont="1" applyFill="1" applyBorder="1" applyAlignment="1">
      <alignment horizontal="center" vertical="center" wrapText="1"/>
    </xf>
    <xf numFmtId="3" fontId="59" fillId="0" borderId="10" xfId="2" applyNumberFormat="1" applyFont="1" applyBorder="1" applyAlignment="1">
      <alignment horizontal="center" vertical="center" wrapText="1"/>
    </xf>
    <xf numFmtId="0" fontId="59" fillId="0" borderId="10" xfId="4" applyFont="1" applyBorder="1" applyAlignment="1">
      <alignment horizontal="center"/>
    </xf>
    <xf numFmtId="165" fontId="78" fillId="2" borderId="10" xfId="2" applyNumberFormat="1" applyFont="1" applyFill="1" applyBorder="1" applyAlignment="1">
      <alignment horizontal="center" vertical="center" wrapText="1"/>
    </xf>
    <xf numFmtId="166" fontId="83" fillId="0" borderId="10" xfId="4" applyNumberFormat="1" applyFont="1" applyBorder="1" applyAlignment="1" applyProtection="1">
      <alignment horizontal="center" vertical="center" wrapText="1"/>
      <protection locked="0"/>
    </xf>
    <xf numFmtId="169" fontId="83" fillId="0" borderId="10" xfId="4" applyNumberFormat="1" applyFont="1" applyBorder="1" applyAlignment="1" applyProtection="1">
      <alignment horizontal="center" vertical="center" wrapText="1"/>
      <protection locked="0"/>
    </xf>
    <xf numFmtId="170" fontId="59" fillId="0" borderId="10" xfId="5" applyNumberFormat="1" applyFont="1" applyFill="1" applyBorder="1" applyAlignment="1">
      <alignment horizontal="center" vertical="center" wrapText="1"/>
    </xf>
    <xf numFmtId="4" fontId="83" fillId="0" borderId="10" xfId="5" applyNumberFormat="1" applyFont="1" applyFill="1" applyBorder="1" applyAlignment="1">
      <alignment horizontal="center" vertical="center" wrapText="1"/>
    </xf>
    <xf numFmtId="166" fontId="83" fillId="0" borderId="10" xfId="4" applyNumberFormat="1" applyFont="1" applyBorder="1" applyAlignment="1">
      <alignment horizontal="center" vertical="center" wrapText="1"/>
    </xf>
    <xf numFmtId="9" fontId="83" fillId="0" borderId="10" xfId="13" applyFont="1" applyFill="1" applyBorder="1" applyAlignment="1" applyProtection="1">
      <alignment horizontal="center" vertical="center" wrapText="1"/>
      <protection locked="0"/>
    </xf>
    <xf numFmtId="0" fontId="59" fillId="0" borderId="10" xfId="2" applyFont="1" applyBorder="1" applyAlignment="1">
      <alignment horizontal="center" vertical="center" wrapText="1"/>
    </xf>
    <xf numFmtId="4" fontId="83" fillId="0" borderId="10" xfId="4" applyNumberFormat="1" applyFont="1" applyBorder="1" applyAlignment="1">
      <alignment horizontal="center" vertical="top" wrapText="1"/>
    </xf>
    <xf numFmtId="0" fontId="84" fillId="0" borderId="10" xfId="2" applyFont="1" applyBorder="1" applyAlignment="1">
      <alignment horizontal="center" vertical="center" wrapText="1"/>
    </xf>
    <xf numFmtId="165" fontId="59" fillId="6" borderId="10" xfId="2" applyNumberFormat="1" applyFont="1" applyFill="1" applyBorder="1" applyAlignment="1">
      <alignment horizontal="center" vertical="center" wrapText="1"/>
    </xf>
    <xf numFmtId="9" fontId="59" fillId="0" borderId="10" xfId="2" applyNumberFormat="1" applyFont="1" applyBorder="1" applyAlignment="1">
      <alignment horizontal="center" vertical="center" wrapText="1"/>
    </xf>
    <xf numFmtId="0" fontId="83" fillId="0" borderId="10" xfId="2" applyFont="1" applyBorder="1" applyAlignment="1">
      <alignment horizontal="center" vertical="center" wrapText="1"/>
    </xf>
    <xf numFmtId="0" fontId="59" fillId="6" borderId="10" xfId="2" applyFont="1" applyFill="1" applyBorder="1" applyAlignment="1">
      <alignment horizontal="center" vertical="center" wrapText="1"/>
    </xf>
    <xf numFmtId="0" fontId="59" fillId="0" borderId="10" xfId="4" applyFont="1" applyBorder="1" applyAlignment="1" applyProtection="1">
      <alignment horizontal="center" vertical="center" wrapText="1"/>
      <protection locked="0"/>
    </xf>
    <xf numFmtId="0" fontId="73" fillId="2" borderId="70" xfId="0" applyFont="1" applyFill="1" applyBorder="1" applyAlignment="1">
      <alignment horizontal="center" vertical="center" wrapText="1"/>
    </xf>
    <xf numFmtId="168" fontId="59" fillId="0" borderId="10" xfId="2" applyNumberFormat="1" applyFont="1" applyBorder="1" applyAlignment="1">
      <alignment horizontal="center" vertical="center" wrapText="1"/>
    </xf>
    <xf numFmtId="0" fontId="83" fillId="0" borderId="10" xfId="4" applyFont="1" applyBorder="1" applyAlignment="1">
      <alignment horizontal="center" vertical="center" wrapText="1"/>
    </xf>
    <xf numFmtId="9" fontId="78" fillId="2" borderId="10" xfId="5" applyFont="1" applyFill="1" applyBorder="1" applyAlignment="1">
      <alignment horizontal="center" vertical="center" wrapText="1"/>
    </xf>
    <xf numFmtId="0" fontId="78" fillId="0" borderId="0" xfId="2" applyFont="1" applyAlignment="1">
      <alignment horizontal="center" vertical="center" wrapText="1"/>
    </xf>
    <xf numFmtId="0" fontId="59" fillId="5" borderId="0" xfId="2" applyFont="1" applyFill="1"/>
    <xf numFmtId="0" fontId="59" fillId="5" borderId="0" xfId="2" applyFont="1" applyFill="1" applyAlignment="1">
      <alignment horizontal="center" wrapText="1"/>
    </xf>
    <xf numFmtId="0" fontId="59" fillId="0" borderId="0" xfId="4" applyFont="1" applyAlignment="1">
      <alignment horizontal="left" vertical="center" wrapText="1" indent="1"/>
    </xf>
    <xf numFmtId="0" fontId="59" fillId="0" borderId="0" xfId="4" applyFont="1" applyAlignment="1">
      <alignment vertical="center" wrapText="1"/>
    </xf>
    <xf numFmtId="0" fontId="85" fillId="0" borderId="10" xfId="2" applyFont="1" applyBorder="1" applyAlignment="1">
      <alignment horizontal="center" vertical="center" wrapText="1"/>
    </xf>
    <xf numFmtId="165" fontId="59" fillId="0" borderId="10" xfId="2" applyNumberFormat="1" applyFont="1" applyBorder="1" applyAlignment="1">
      <alignment horizontal="center" vertical="center" wrapText="1"/>
    </xf>
    <xf numFmtId="165" fontId="85" fillId="6" borderId="10" xfId="2" applyNumberFormat="1" applyFont="1" applyFill="1" applyBorder="1" applyAlignment="1">
      <alignment horizontal="center" vertical="center" wrapText="1"/>
    </xf>
    <xf numFmtId="180" fontId="71" fillId="0" borderId="10" xfId="13" applyNumberFormat="1" applyFont="1" applyBorder="1" applyAlignment="1">
      <alignment horizontal="center" vertical="center" wrapText="1"/>
    </xf>
    <xf numFmtId="180" fontId="77" fillId="6" borderId="10" xfId="0" applyNumberFormat="1" applyFont="1" applyFill="1" applyBorder="1" applyAlignment="1">
      <alignment horizontal="center" vertical="center" wrapText="1"/>
    </xf>
    <xf numFmtId="9" fontId="81" fillId="6" borderId="10" xfId="2" applyNumberFormat="1" applyFont="1" applyFill="1" applyBorder="1" applyAlignment="1">
      <alignment horizontal="center" vertical="center" wrapText="1"/>
    </xf>
    <xf numFmtId="9" fontId="38" fillId="0" borderId="10" xfId="0" applyNumberFormat="1" applyFont="1" applyBorder="1" applyAlignment="1">
      <alignment horizontal="center" vertical="center" wrapText="1"/>
    </xf>
    <xf numFmtId="6" fontId="38" fillId="0" borderId="10" xfId="0" applyNumberFormat="1" applyFont="1" applyBorder="1" applyAlignment="1">
      <alignment horizontal="center" vertical="center" wrapText="1"/>
    </xf>
    <xf numFmtId="0" fontId="68" fillId="0" borderId="10" xfId="0" applyFont="1" applyBorder="1" applyAlignment="1">
      <alignment horizontal="left" vertical="center" wrapText="1" indent="1"/>
    </xf>
    <xf numFmtId="0" fontId="87" fillId="6" borderId="10" xfId="2" applyFont="1" applyFill="1" applyBorder="1" applyAlignment="1">
      <alignment horizontal="center" vertical="center" wrapText="1"/>
    </xf>
    <xf numFmtId="0" fontId="87" fillId="0" borderId="10" xfId="2" applyFont="1" applyBorder="1" applyAlignment="1">
      <alignment horizontal="left" vertical="center" wrapText="1" indent="1"/>
    </xf>
    <xf numFmtId="0" fontId="87" fillId="0" borderId="68" xfId="2" applyFont="1" applyBorder="1" applyAlignment="1">
      <alignment horizontal="left" vertical="center" wrapText="1" indent="1"/>
    </xf>
    <xf numFmtId="0" fontId="89" fillId="0" borderId="0" xfId="0" applyFont="1" applyAlignment="1">
      <alignment vertical="center" wrapText="1"/>
    </xf>
    <xf numFmtId="0" fontId="90" fillId="2" borderId="10" xfId="0" applyFont="1" applyFill="1" applyBorder="1" applyAlignment="1">
      <alignment horizontal="center" vertical="center" wrapText="1"/>
    </xf>
    <xf numFmtId="0" fontId="89" fillId="0" borderId="10" xfId="0" applyFont="1" applyBorder="1" applyAlignment="1">
      <alignment horizontal="center" vertical="center" wrapText="1"/>
    </xf>
    <xf numFmtId="0" fontId="89" fillId="4" borderId="10" xfId="0" applyFont="1" applyFill="1" applyBorder="1" applyAlignment="1">
      <alignment horizontal="center" vertical="center" wrapText="1"/>
    </xf>
    <xf numFmtId="0" fontId="89" fillId="4" borderId="10" xfId="0" applyFont="1" applyFill="1" applyBorder="1" applyAlignment="1">
      <alignment horizontal="left" vertical="center" wrapText="1" indent="1"/>
    </xf>
    <xf numFmtId="0" fontId="90" fillId="2" borderId="10" xfId="0" applyFont="1" applyFill="1" applyBorder="1" applyAlignment="1">
      <alignment horizontal="left" vertical="center" wrapText="1" indent="1"/>
    </xf>
    <xf numFmtId="0" fontId="91" fillId="3" borderId="10" xfId="0" applyFont="1" applyFill="1" applyBorder="1" applyAlignment="1">
      <alignment horizontal="center" vertical="center" wrapText="1"/>
    </xf>
    <xf numFmtId="0" fontId="89" fillId="0" borderId="10" xfId="0" applyFont="1" applyBorder="1" applyAlignment="1">
      <alignment horizontal="left" vertical="center" wrapText="1" indent="1"/>
    </xf>
    <xf numFmtId="166" fontId="89" fillId="0" borderId="10" xfId="0" applyNumberFormat="1" applyFont="1" applyBorder="1" applyAlignment="1">
      <alignment horizontal="center" vertical="center" wrapText="1"/>
    </xf>
    <xf numFmtId="165" fontId="92" fillId="0" borderId="10" xfId="0" applyNumberFormat="1" applyFont="1" applyBorder="1" applyAlignment="1">
      <alignment horizontal="center" vertical="center" wrapText="1"/>
    </xf>
    <xf numFmtId="2" fontId="93" fillId="0" borderId="10" xfId="0" applyNumberFormat="1" applyFont="1" applyBorder="1" applyAlignment="1">
      <alignment horizontal="center" vertical="center" wrapText="1"/>
    </xf>
    <xf numFmtId="165" fontId="92" fillId="0" borderId="10" xfId="0" applyNumberFormat="1" applyFont="1" applyBorder="1" applyAlignment="1">
      <alignment horizontal="left" vertical="center" wrapText="1" indent="1"/>
    </xf>
    <xf numFmtId="0" fontId="69" fillId="6" borderId="10" xfId="0" applyFont="1" applyFill="1" applyBorder="1" applyAlignment="1">
      <alignment horizontal="center" vertical="center" wrapText="1"/>
    </xf>
    <xf numFmtId="0" fontId="72" fillId="6" borderId="10" xfId="0" applyFont="1" applyFill="1" applyBorder="1" applyAlignment="1">
      <alignment horizontal="center" vertical="center" wrapText="1"/>
    </xf>
    <xf numFmtId="0" fontId="70" fillId="6" borderId="10" xfId="0" applyFont="1" applyFill="1" applyBorder="1" applyAlignment="1">
      <alignment horizontal="center" vertical="center" wrapText="1"/>
    </xf>
    <xf numFmtId="0" fontId="69" fillId="6" borderId="10" xfId="11" applyFont="1" applyFill="1" applyBorder="1" applyAlignment="1">
      <alignment horizontal="center" vertical="center" wrapText="1"/>
    </xf>
    <xf numFmtId="0" fontId="70" fillId="6" borderId="10" xfId="11" applyFont="1" applyFill="1" applyBorder="1" applyAlignment="1">
      <alignment horizontal="center" vertical="center" wrapText="1"/>
    </xf>
    <xf numFmtId="6" fontId="72" fillId="6" borderId="10" xfId="11" applyNumberFormat="1" applyFont="1" applyFill="1" applyBorder="1" applyAlignment="1">
      <alignment horizontal="center" vertical="center" wrapText="1"/>
    </xf>
    <xf numFmtId="180" fontId="70" fillId="0" borderId="10" xfId="13" applyNumberFormat="1" applyFont="1" applyBorder="1" applyAlignment="1">
      <alignment horizontal="center" vertical="center" wrapText="1"/>
    </xf>
    <xf numFmtId="0" fontId="89" fillId="6" borderId="10" xfId="0" applyFont="1" applyFill="1" applyBorder="1" applyAlignment="1">
      <alignment horizontal="center" vertical="center" wrapText="1"/>
    </xf>
    <xf numFmtId="6" fontId="70" fillId="6" borderId="10" xfId="0" applyNumberFormat="1" applyFont="1" applyFill="1" applyBorder="1" applyAlignment="1">
      <alignment horizontal="center" vertical="center" wrapText="1"/>
    </xf>
    <xf numFmtId="180" fontId="72" fillId="19" borderId="10" xfId="0" applyNumberFormat="1" applyFont="1" applyFill="1" applyBorder="1" applyAlignment="1">
      <alignment horizontal="center" vertical="center" wrapText="1"/>
    </xf>
    <xf numFmtId="6" fontId="72" fillId="6" borderId="10" xfId="0" applyNumberFormat="1" applyFont="1" applyFill="1" applyBorder="1" applyAlignment="1">
      <alignment horizontal="center" vertical="center" wrapText="1"/>
    </xf>
    <xf numFmtId="0" fontId="72" fillId="0" borderId="10" xfId="0" applyFont="1" applyBorder="1" applyAlignment="1">
      <alignment horizontal="center" vertical="center" wrapText="1"/>
    </xf>
    <xf numFmtId="0" fontId="69" fillId="19" borderId="10" xfId="0" applyFont="1" applyFill="1" applyBorder="1" applyAlignment="1">
      <alignment horizontal="center" vertical="center" wrapText="1"/>
    </xf>
    <xf numFmtId="0" fontId="69" fillId="6" borderId="10" xfId="0" applyFont="1" applyFill="1" applyBorder="1" applyAlignment="1">
      <alignment horizontal="left" vertical="center" wrapText="1" indent="1"/>
    </xf>
    <xf numFmtId="180" fontId="70" fillId="0" borderId="10" xfId="0" applyNumberFormat="1" applyFont="1" applyBorder="1" applyAlignment="1">
      <alignment horizontal="center" vertical="center" wrapText="1"/>
    </xf>
    <xf numFmtId="0" fontId="70" fillId="0" borderId="10" xfId="0" applyFont="1" applyBorder="1" applyAlignment="1">
      <alignment horizontal="center" vertical="center" wrapText="1"/>
    </xf>
    <xf numFmtId="0" fontId="69" fillId="0" borderId="10" xfId="0" applyFont="1" applyBorder="1" applyAlignment="1">
      <alignment horizontal="center" vertical="center" wrapText="1"/>
    </xf>
    <xf numFmtId="180" fontId="72" fillId="6" borderId="10" xfId="0" applyNumberFormat="1" applyFont="1" applyFill="1" applyBorder="1" applyAlignment="1">
      <alignment horizontal="center" vertical="center" wrapText="1"/>
    </xf>
    <xf numFmtId="0" fontId="90" fillId="2" borderId="11" xfId="0" applyFont="1" applyFill="1" applyBorder="1" applyAlignment="1">
      <alignment horizontal="center" vertical="center" wrapText="1"/>
    </xf>
    <xf numFmtId="0" fontId="69" fillId="0" borderId="10" xfId="0" applyFont="1" applyBorder="1" applyAlignment="1">
      <alignment horizontal="left" vertical="center" wrapText="1" indent="1"/>
    </xf>
    <xf numFmtId="0" fontId="94" fillId="2" borderId="10" xfId="2" applyFont="1" applyFill="1" applyBorder="1" applyAlignment="1">
      <alignment horizontal="center" vertical="center" wrapText="1"/>
    </xf>
    <xf numFmtId="6" fontId="70" fillId="0" borderId="10" xfId="0" applyNumberFormat="1" applyFont="1" applyBorder="1" applyAlignment="1">
      <alignment horizontal="center" vertical="center" wrapText="1"/>
    </xf>
    <xf numFmtId="180" fontId="72" fillId="0" borderId="10" xfId="0" applyNumberFormat="1" applyFont="1" applyBorder="1" applyAlignment="1">
      <alignment horizontal="center" vertical="center" wrapText="1"/>
    </xf>
    <xf numFmtId="0" fontId="70" fillId="19" borderId="10" xfId="0" applyFont="1" applyFill="1" applyBorder="1" applyAlignment="1">
      <alignment horizontal="center" vertical="center" wrapText="1"/>
    </xf>
    <xf numFmtId="0" fontId="72" fillId="6" borderId="10" xfId="11" applyFont="1" applyFill="1" applyBorder="1" applyAlignment="1">
      <alignment horizontal="center" vertical="center" wrapText="1"/>
    </xf>
    <xf numFmtId="0" fontId="77" fillId="0" borderId="11" xfId="0" applyFont="1" applyBorder="1" applyAlignment="1">
      <alignment horizontal="center" vertical="center" wrapText="1"/>
    </xf>
    <xf numFmtId="166" fontId="77" fillId="0" borderId="11" xfId="0" applyNumberFormat="1" applyFont="1" applyBorder="1" applyAlignment="1">
      <alignment horizontal="center" vertical="center" wrapText="1"/>
    </xf>
    <xf numFmtId="9" fontId="87" fillId="6" borderId="10" xfId="2" applyNumberFormat="1" applyFont="1" applyFill="1" applyBorder="1" applyAlignment="1">
      <alignment horizontal="center" vertical="center" wrapText="1"/>
    </xf>
    <xf numFmtId="0" fontId="95" fillId="6" borderId="10" xfId="2" applyFont="1" applyFill="1" applyBorder="1" applyAlignment="1">
      <alignment horizontal="center" vertical="center" wrapText="1"/>
    </xf>
    <xf numFmtId="0" fontId="95" fillId="0" borderId="0" xfId="2" applyFont="1" applyAlignment="1">
      <alignment vertical="center" wrapText="1"/>
    </xf>
    <xf numFmtId="0" fontId="3" fillId="4" borderId="68" xfId="0" applyFont="1" applyFill="1" applyBorder="1" applyAlignment="1">
      <alignment horizontal="center" vertical="center" wrapText="1"/>
    </xf>
    <xf numFmtId="0" fontId="95" fillId="4" borderId="68" xfId="0" applyFont="1" applyFill="1" applyBorder="1" applyAlignment="1">
      <alignment horizontal="center" vertical="justify" wrapText="1"/>
    </xf>
    <xf numFmtId="0" fontId="95" fillId="6" borderId="68" xfId="0" applyFont="1" applyFill="1" applyBorder="1" applyAlignment="1">
      <alignment horizontal="center" vertical="justify" wrapText="1"/>
    </xf>
    <xf numFmtId="166" fontId="69" fillId="0" borderId="10" xfId="4" applyNumberFormat="1" applyFont="1" applyBorder="1" applyAlignment="1">
      <alignment horizontal="center" vertical="top" wrapText="1"/>
    </xf>
    <xf numFmtId="166" fontId="69" fillId="0" borderId="10" xfId="4" applyNumberFormat="1" applyFont="1" applyBorder="1" applyAlignment="1">
      <alignment horizontal="center" vertical="center" wrapText="1"/>
    </xf>
    <xf numFmtId="0" fontId="95" fillId="4" borderId="68" xfId="16" applyFont="1" applyFill="1" applyBorder="1" applyAlignment="1">
      <alignment horizontal="center" vertical="center" wrapText="1"/>
    </xf>
    <xf numFmtId="166" fontId="96" fillId="6" borderId="68" xfId="16" applyNumberFormat="1" applyFont="1" applyFill="1" applyBorder="1" applyAlignment="1">
      <alignment horizontal="center" vertical="center" wrapText="1"/>
    </xf>
    <xf numFmtId="0" fontId="94" fillId="2" borderId="68" xfId="0" applyFont="1" applyFill="1" applyBorder="1" applyAlignment="1">
      <alignment horizontal="center" vertical="center" wrapText="1"/>
    </xf>
    <xf numFmtId="0" fontId="95" fillId="6" borderId="68" xfId="0" applyFont="1" applyFill="1" applyBorder="1" applyAlignment="1">
      <alignment horizontal="center" vertical="center"/>
    </xf>
    <xf numFmtId="0" fontId="95" fillId="0" borderId="68" xfId="0" applyFont="1" applyBorder="1" applyAlignment="1">
      <alignment horizontal="center" vertical="center" wrapText="1"/>
    </xf>
    <xf numFmtId="0" fontId="96" fillId="6" borderId="68" xfId="0" applyFont="1" applyFill="1" applyBorder="1" applyAlignment="1">
      <alignment horizontal="center" vertical="justify" wrapText="1"/>
    </xf>
    <xf numFmtId="166" fontId="95" fillId="6" borderId="68" xfId="16" applyNumberFormat="1" applyFont="1" applyFill="1" applyBorder="1" applyAlignment="1">
      <alignment horizontal="center" vertical="center" wrapText="1"/>
    </xf>
    <xf numFmtId="0" fontId="95" fillId="6" borderId="68" xfId="16" applyFont="1" applyFill="1" applyBorder="1" applyAlignment="1">
      <alignment horizontal="center" vertical="center" wrapText="1"/>
    </xf>
    <xf numFmtId="4" fontId="96" fillId="6" borderId="68" xfId="16" applyNumberFormat="1" applyFont="1" applyFill="1" applyBorder="1" applyAlignment="1">
      <alignment horizontal="center" vertical="center" wrapText="1"/>
    </xf>
    <xf numFmtId="180" fontId="96" fillId="6" borderId="68" xfId="0" applyNumberFormat="1" applyFont="1" applyFill="1" applyBorder="1" applyAlignment="1">
      <alignment horizontal="center" vertical="justify" wrapText="1"/>
    </xf>
    <xf numFmtId="180" fontId="97" fillId="6" borderId="68" xfId="0" applyNumberFormat="1" applyFont="1" applyFill="1" applyBorder="1" applyAlignment="1">
      <alignment horizontal="center" vertical="justify" wrapText="1"/>
    </xf>
    <xf numFmtId="0" fontId="98" fillId="0" borderId="68" xfId="0" applyFont="1" applyBorder="1" applyAlignment="1">
      <alignment horizontal="center" vertical="center" wrapText="1"/>
    </xf>
    <xf numFmtId="0" fontId="95" fillId="0" borderId="68" xfId="16" applyFont="1" applyBorder="1" applyAlignment="1">
      <alignment horizontal="center" vertical="center" wrapText="1"/>
    </xf>
    <xf numFmtId="0" fontId="86" fillId="0" borderId="68" xfId="0" applyFont="1" applyBorder="1" applyAlignment="1">
      <alignment horizontal="center" vertical="center" wrapText="1"/>
    </xf>
    <xf numFmtId="0" fontId="95" fillId="6" borderId="68" xfId="2" applyFont="1" applyFill="1" applyBorder="1" applyAlignment="1">
      <alignment horizontal="center" vertical="center" wrapText="1"/>
    </xf>
    <xf numFmtId="0" fontId="95" fillId="6" borderId="68" xfId="0" applyFont="1" applyFill="1" applyBorder="1" applyAlignment="1">
      <alignment horizontal="center" vertical="center" wrapText="1"/>
    </xf>
    <xf numFmtId="168" fontId="95" fillId="0" borderId="68" xfId="0" applyNumberFormat="1" applyFont="1" applyBorder="1" applyAlignment="1">
      <alignment horizontal="center" vertical="center" wrapText="1"/>
    </xf>
    <xf numFmtId="0" fontId="96" fillId="0" borderId="68" xfId="17" applyFont="1" applyBorder="1" applyAlignment="1">
      <alignment horizontal="center" vertical="center" wrapText="1"/>
    </xf>
    <xf numFmtId="9" fontId="94" fillId="2" borderId="68" xfId="5" applyFont="1" applyFill="1" applyBorder="1" applyAlignment="1">
      <alignment horizontal="center" vertical="center" wrapText="1"/>
    </xf>
    <xf numFmtId="9" fontId="94" fillId="2" borderId="10" xfId="2" applyNumberFormat="1" applyFont="1" applyFill="1" applyBorder="1" applyAlignment="1">
      <alignment horizontal="center" vertical="center" wrapText="1"/>
    </xf>
    <xf numFmtId="0" fontId="95" fillId="6" borderId="0" xfId="2" applyFont="1" applyFill="1"/>
    <xf numFmtId="0" fontId="95" fillId="0" borderId="0" xfId="4" applyFont="1" applyAlignment="1">
      <alignment vertical="center" wrapText="1"/>
    </xf>
    <xf numFmtId="0" fontId="95" fillId="0" borderId="68" xfId="0" applyFont="1" applyBorder="1" applyAlignment="1">
      <alignment horizontal="center" vertical="center"/>
    </xf>
    <xf numFmtId="0" fontId="88" fillId="0" borderId="10" xfId="0" applyFont="1" applyBorder="1" applyAlignment="1">
      <alignment horizontal="justify" vertical="center"/>
    </xf>
    <xf numFmtId="0" fontId="19" fillId="0" borderId="10" xfId="0" applyFont="1" applyBorder="1" applyAlignment="1">
      <alignment horizontal="center" vertical="center" wrapText="1"/>
    </xf>
    <xf numFmtId="0" fontId="70" fillId="19" borderId="10" xfId="11" applyFont="1" applyFill="1" applyBorder="1" applyAlignment="1">
      <alignment horizontal="center" vertical="center" wrapText="1"/>
    </xf>
    <xf numFmtId="0" fontId="69" fillId="19" borderId="10" xfId="11" applyFont="1" applyFill="1" applyBorder="1" applyAlignment="1">
      <alignment horizontal="center" vertical="center" wrapText="1"/>
    </xf>
    <xf numFmtId="9" fontId="77" fillId="0" borderId="11" xfId="0" applyNumberFormat="1" applyFont="1" applyBorder="1" applyAlignment="1">
      <alignment horizontal="center" vertical="center" wrapText="1"/>
    </xf>
    <xf numFmtId="170" fontId="84" fillId="0" borderId="10" xfId="5" applyNumberFormat="1" applyFont="1" applyFill="1" applyBorder="1" applyAlignment="1">
      <alignment horizontal="center" vertical="center" wrapText="1"/>
    </xf>
    <xf numFmtId="166" fontId="103" fillId="0" borderId="10" xfId="4" applyNumberFormat="1" applyFont="1" applyBorder="1" applyAlignment="1">
      <alignment horizontal="center" vertical="center" wrapText="1"/>
    </xf>
    <xf numFmtId="9" fontId="84" fillId="0" borderId="10" xfId="2" applyNumberFormat="1" applyFont="1" applyBorder="1" applyAlignment="1">
      <alignment horizontal="center" vertical="center" wrapText="1"/>
    </xf>
    <xf numFmtId="0" fontId="98" fillId="0" borderId="10" xfId="2" applyFont="1" applyBorder="1" applyAlignment="1">
      <alignment horizontal="center" vertical="center" wrapText="1"/>
    </xf>
    <xf numFmtId="180" fontId="60" fillId="0" borderId="10" xfId="0" applyNumberFormat="1" applyFont="1" applyBorder="1" applyAlignment="1">
      <alignment horizontal="center" vertical="center"/>
    </xf>
    <xf numFmtId="165" fontId="84" fillId="0" borderId="10" xfId="2" applyNumberFormat="1" applyFont="1" applyBorder="1" applyAlignment="1">
      <alignment horizontal="center" vertical="center" wrapText="1"/>
    </xf>
    <xf numFmtId="165" fontId="84" fillId="6" borderId="10" xfId="2" applyNumberFormat="1" applyFont="1" applyFill="1" applyBorder="1" applyAlignment="1">
      <alignment horizontal="center" vertical="center" wrapText="1"/>
    </xf>
    <xf numFmtId="165" fontId="84" fillId="6" borderId="10" xfId="2" quotePrefix="1" applyNumberFormat="1" applyFont="1" applyFill="1" applyBorder="1" applyAlignment="1">
      <alignment horizontal="center" vertical="center" wrapText="1"/>
    </xf>
    <xf numFmtId="166" fontId="85" fillId="0" borderId="10" xfId="2" applyNumberFormat="1" applyFont="1" applyBorder="1" applyAlignment="1">
      <alignment horizontal="center" vertical="center" wrapText="1"/>
    </xf>
    <xf numFmtId="165" fontId="71" fillId="19" borderId="11" xfId="0" applyNumberFormat="1" applyFont="1" applyFill="1" applyBorder="1" applyAlignment="1">
      <alignment horizontal="center" vertical="center" wrapText="1"/>
    </xf>
    <xf numFmtId="165" fontId="71" fillId="0" borderId="11" xfId="0" applyNumberFormat="1" applyFont="1" applyBorder="1" applyAlignment="1">
      <alignment horizontal="center" vertical="center" wrapText="1"/>
    </xf>
    <xf numFmtId="166" fontId="70" fillId="0" borderId="10" xfId="0" applyNumberFormat="1" applyFont="1" applyBorder="1" applyAlignment="1">
      <alignment horizontal="center" vertical="center" wrapText="1"/>
    </xf>
    <xf numFmtId="166" fontId="72" fillId="0" borderId="10" xfId="0" applyNumberFormat="1" applyFont="1" applyBorder="1" applyAlignment="1">
      <alignment horizontal="center" vertical="center" wrapText="1"/>
    </xf>
    <xf numFmtId="166" fontId="70" fillId="19" borderId="10" xfId="0" applyNumberFormat="1" applyFont="1" applyFill="1" applyBorder="1" applyAlignment="1">
      <alignment horizontal="center" vertical="center" wrapText="1"/>
    </xf>
    <xf numFmtId="165" fontId="71" fillId="0" borderId="10" xfId="0" applyNumberFormat="1" applyFont="1" applyBorder="1" applyAlignment="1">
      <alignment horizontal="center" vertical="center" wrapText="1"/>
    </xf>
    <xf numFmtId="0" fontId="63" fillId="0" borderId="10" xfId="0" applyFont="1" applyBorder="1" applyAlignment="1">
      <alignment vertical="center" wrapText="1"/>
    </xf>
    <xf numFmtId="0" fontId="89" fillId="0" borderId="10" xfId="0" applyFont="1" applyBorder="1" applyAlignment="1">
      <alignment vertical="center" wrapText="1"/>
    </xf>
    <xf numFmtId="0" fontId="79" fillId="2" borderId="10" xfId="0" applyFont="1" applyFill="1" applyBorder="1" applyAlignment="1">
      <alignment horizontal="center" vertical="center" wrapText="1"/>
    </xf>
    <xf numFmtId="0" fontId="99" fillId="0" borderId="10" xfId="0" applyFont="1" applyBorder="1" applyAlignment="1">
      <alignment horizontal="justify" vertical="center"/>
    </xf>
    <xf numFmtId="0" fontId="88" fillId="0" borderId="10" xfId="0" applyFont="1" applyBorder="1" applyAlignment="1">
      <alignment wrapText="1"/>
    </xf>
    <xf numFmtId="0" fontId="101" fillId="0" borderId="10" xfId="0" applyFont="1" applyBorder="1" applyAlignment="1">
      <alignment horizontal="justify" vertical="center"/>
    </xf>
    <xf numFmtId="166" fontId="71" fillId="0" borderId="11" xfId="0" applyNumberFormat="1" applyFont="1" applyBorder="1" applyAlignment="1">
      <alignment horizontal="center" vertical="center" wrapText="1"/>
    </xf>
    <xf numFmtId="166" fontId="84" fillId="0" borderId="10" xfId="2" applyNumberFormat="1" applyFont="1" applyBorder="1" applyAlignment="1">
      <alignment horizontal="center" vertical="center" wrapText="1"/>
    </xf>
    <xf numFmtId="180" fontId="77" fillId="6" borderId="11" xfId="0" applyNumberFormat="1" applyFont="1" applyFill="1" applyBorder="1" applyAlignment="1">
      <alignment horizontal="center" vertical="center" wrapText="1"/>
    </xf>
    <xf numFmtId="180" fontId="38" fillId="0" borderId="11" xfId="0" applyNumberFormat="1" applyFont="1" applyBorder="1" applyAlignment="1">
      <alignment horizontal="center" vertical="center" wrapText="1"/>
    </xf>
    <xf numFmtId="0" fontId="104" fillId="0" borderId="11" xfId="0" applyFont="1" applyBorder="1" applyAlignment="1">
      <alignment horizontal="center" vertical="center" wrapText="1"/>
    </xf>
    <xf numFmtId="166" fontId="87" fillId="0" borderId="10" xfId="4" applyNumberFormat="1" applyFont="1" applyBorder="1" applyAlignment="1">
      <alignment horizontal="center" vertical="center" wrapText="1"/>
    </xf>
    <xf numFmtId="179" fontId="105" fillId="0" borderId="10" xfId="4" applyNumberFormat="1" applyFont="1" applyBorder="1" applyAlignment="1">
      <alignment horizontal="center" vertical="center" wrapText="1"/>
    </xf>
    <xf numFmtId="180" fontId="106" fillId="0" borderId="10" xfId="12" applyNumberFormat="1" applyFont="1" applyFill="1" applyBorder="1" applyAlignment="1">
      <alignment horizontal="center" vertical="center" wrapText="1"/>
    </xf>
    <xf numFmtId="178" fontId="105" fillId="0" borderId="10" xfId="18" applyNumberFormat="1" applyFont="1" applyFill="1" applyBorder="1" applyAlignment="1">
      <alignment horizontal="center" vertical="center" wrapText="1"/>
    </xf>
    <xf numFmtId="0" fontId="105" fillId="0" borderId="10" xfId="4" applyFont="1" applyBorder="1" applyAlignment="1">
      <alignment horizontal="center" vertical="center" wrapText="1"/>
    </xf>
    <xf numFmtId="178" fontId="107" fillId="0" borderId="10" xfId="18" applyNumberFormat="1" applyFont="1" applyFill="1" applyBorder="1" applyAlignment="1">
      <alignment horizontal="center" vertical="center" wrapText="1"/>
    </xf>
    <xf numFmtId="179" fontId="107" fillId="0" borderId="10" xfId="4" applyNumberFormat="1" applyFont="1" applyBorder="1" applyAlignment="1">
      <alignment horizontal="center" vertical="center" wrapText="1"/>
    </xf>
    <xf numFmtId="165" fontId="87" fillId="6" borderId="10" xfId="4" applyNumberFormat="1" applyFont="1" applyFill="1" applyBorder="1" applyAlignment="1">
      <alignment horizontal="center" vertical="center" wrapText="1"/>
    </xf>
    <xf numFmtId="177" fontId="107" fillId="0" borderId="10" xfId="18" applyNumberFormat="1" applyFont="1" applyFill="1" applyBorder="1" applyAlignment="1">
      <alignment horizontal="center" vertical="center" wrapText="1"/>
    </xf>
    <xf numFmtId="0" fontId="6" fillId="0" borderId="10" xfId="18" applyNumberFormat="1" applyFont="1" applyFill="1" applyBorder="1" applyAlignment="1">
      <alignment horizontal="left" vertical="center" wrapText="1" indent="1"/>
    </xf>
    <xf numFmtId="177" fontId="107" fillId="5" borderId="10" xfId="18" applyNumberFormat="1" applyFont="1" applyFill="1" applyBorder="1" applyAlignment="1">
      <alignment horizontal="center" vertical="center" wrapText="1"/>
    </xf>
    <xf numFmtId="0" fontId="107" fillId="0" borderId="10" xfId="4" applyFont="1" applyBorder="1" applyAlignment="1">
      <alignment horizontal="center" vertical="center" wrapText="1"/>
    </xf>
    <xf numFmtId="0" fontId="17" fillId="0" borderId="8" xfId="7" applyFont="1" applyBorder="1" applyAlignment="1">
      <alignment horizontal="center" vertical="center"/>
    </xf>
    <xf numFmtId="0" fontId="17" fillId="0" borderId="4" xfId="7" applyFont="1" applyBorder="1" applyAlignment="1">
      <alignment horizontal="center" vertical="center"/>
    </xf>
    <xf numFmtId="0" fontId="17" fillId="0" borderId="7" xfId="7" applyFont="1" applyBorder="1" applyAlignment="1">
      <alignment horizontal="center" vertical="center"/>
    </xf>
    <xf numFmtId="0" fontId="2" fillId="0" borderId="23" xfId="0" applyFont="1" applyBorder="1" applyAlignment="1">
      <alignment horizontal="left" vertical="center" wrapText="1" indent="1"/>
    </xf>
    <xf numFmtId="0" fontId="2" fillId="0" borderId="18" xfId="0" applyFont="1" applyBorder="1" applyAlignment="1">
      <alignment horizontal="left" vertical="center" wrapText="1" indent="1"/>
    </xf>
    <xf numFmtId="166" fontId="40" fillId="0" borderId="23" xfId="14" applyNumberFormat="1" applyFont="1" applyBorder="1" applyAlignment="1">
      <alignment horizontal="center" vertical="center"/>
    </xf>
    <xf numFmtId="166" fontId="40" fillId="0" borderId="24" xfId="14" applyNumberFormat="1" applyFont="1" applyBorder="1" applyAlignment="1">
      <alignment horizontal="center" vertical="center"/>
    </xf>
    <xf numFmtId="3" fontId="40" fillId="0" borderId="24" xfId="14" applyNumberFormat="1" applyFont="1" applyBorder="1" applyAlignment="1">
      <alignment horizontal="center" vertical="center"/>
    </xf>
    <xf numFmtId="3" fontId="40" fillId="0" borderId="25" xfId="14" applyNumberFormat="1" applyFont="1" applyBorder="1" applyAlignment="1">
      <alignment horizontal="center" vertical="center"/>
    </xf>
    <xf numFmtId="3" fontId="40" fillId="0" borderId="32" xfId="14" applyNumberFormat="1" applyFont="1" applyBorder="1" applyAlignment="1">
      <alignment horizontal="center" vertical="center"/>
    </xf>
    <xf numFmtId="3" fontId="40" fillId="0" borderId="33" xfId="14" applyNumberFormat="1" applyFont="1" applyBorder="1" applyAlignment="1">
      <alignment horizontal="center" vertical="center"/>
    </xf>
    <xf numFmtId="37" fontId="40" fillId="17" borderId="12" xfId="14" applyFont="1" applyFill="1" applyBorder="1" applyAlignment="1">
      <alignment horizontal="justify" vertical="center"/>
    </xf>
    <xf numFmtId="37" fontId="40" fillId="17" borderId="13" xfId="14" applyFont="1" applyFill="1" applyBorder="1" applyAlignment="1">
      <alignment horizontal="justify" vertical="center"/>
    </xf>
    <xf numFmtId="37" fontId="40" fillId="17" borderId="14" xfId="14" applyFont="1" applyFill="1" applyBorder="1" applyAlignment="1">
      <alignment horizontal="justify" vertical="center"/>
    </xf>
    <xf numFmtId="37" fontId="40" fillId="0" borderId="54" xfId="14" applyFont="1" applyBorder="1" applyAlignment="1">
      <alignment horizontal="center" vertical="center"/>
    </xf>
    <xf numFmtId="37" fontId="40" fillId="0" borderId="41" xfId="14" applyFont="1" applyBorder="1" applyAlignment="1">
      <alignment horizontal="center" vertical="center"/>
    </xf>
    <xf numFmtId="37" fontId="40" fillId="0" borderId="55" xfId="14" applyFont="1" applyBorder="1" applyAlignment="1">
      <alignment horizontal="center" vertical="center"/>
    </xf>
    <xf numFmtId="0" fontId="2" fillId="0" borderId="7" xfId="0" applyFont="1" applyBorder="1" applyAlignment="1">
      <alignment horizontal="left" vertical="center" wrapText="1" indent="1"/>
    </xf>
    <xf numFmtId="37" fontId="45" fillId="0" borderId="17" xfId="14" applyFont="1" applyBorder="1" applyAlignment="1">
      <alignment horizontal="left" vertical="center" indent="1"/>
    </xf>
    <xf numFmtId="37" fontId="45" fillId="0" borderId="18" xfId="14" applyFont="1" applyBorder="1" applyAlignment="1">
      <alignment horizontal="left" vertical="center" indent="1"/>
    </xf>
    <xf numFmtId="37" fontId="45" fillId="0" borderId="3" xfId="14" applyFont="1" applyBorder="1" applyAlignment="1">
      <alignment horizontal="left" vertical="center" indent="1"/>
    </xf>
    <xf numFmtId="3" fontId="40" fillId="0" borderId="23" xfId="14" applyNumberFormat="1" applyFont="1" applyBorder="1" applyAlignment="1">
      <alignment horizontal="center" vertical="center"/>
    </xf>
    <xf numFmtId="37" fontId="40" fillId="0" borderId="59" xfId="14" applyFont="1" applyBorder="1" applyAlignment="1">
      <alignment horizontal="justify" vertical="center"/>
    </xf>
    <xf numFmtId="37" fontId="40" fillId="0" borderId="60" xfId="14" applyFont="1" applyBorder="1" applyAlignment="1">
      <alignment horizontal="justify" vertical="center"/>
    </xf>
    <xf numFmtId="37" fontId="40" fillId="0" borderId="61" xfId="14" applyFont="1" applyBorder="1" applyAlignment="1">
      <alignment horizontal="justify" vertical="center"/>
    </xf>
    <xf numFmtId="3" fontId="40" fillId="0" borderId="54" xfId="14" applyNumberFormat="1" applyFont="1" applyBorder="1" applyAlignment="1">
      <alignment horizontal="center" vertical="center"/>
    </xf>
    <xf numFmtId="3" fontId="40" fillId="0" borderId="41" xfId="14" applyNumberFormat="1" applyFont="1" applyBorder="1" applyAlignment="1">
      <alignment horizontal="center" vertical="center"/>
    </xf>
    <xf numFmtId="3" fontId="40" fillId="0" borderId="55" xfId="14" applyNumberFormat="1" applyFont="1" applyBorder="1" applyAlignment="1">
      <alignment horizontal="center" vertical="center"/>
    </xf>
    <xf numFmtId="0" fontId="2" fillId="0" borderId="3" xfId="0" applyFont="1" applyBorder="1" applyAlignment="1">
      <alignment horizontal="left" vertical="center" wrapText="1" indent="1"/>
    </xf>
    <xf numFmtId="3" fontId="40" fillId="14" borderId="3" xfId="14" applyNumberFormat="1" applyFont="1" applyFill="1" applyBorder="1" applyAlignment="1">
      <alignment horizontal="center" vertical="center"/>
    </xf>
    <xf numFmtId="166" fontId="40" fillId="0" borderId="23" xfId="12" applyNumberFormat="1" applyFont="1" applyFill="1" applyBorder="1" applyAlignment="1">
      <alignment horizontal="center" vertical="center"/>
    </xf>
    <xf numFmtId="166" fontId="40" fillId="0" borderId="24" xfId="12" applyNumberFormat="1" applyFont="1" applyFill="1" applyBorder="1" applyAlignment="1">
      <alignment horizontal="center" vertical="center"/>
    </xf>
    <xf numFmtId="37" fontId="40" fillId="0" borderId="17" xfId="14" applyFont="1" applyBorder="1" applyAlignment="1">
      <alignment vertical="center"/>
    </xf>
    <xf numFmtId="37" fontId="40" fillId="0" borderId="18" xfId="14" applyFont="1" applyBorder="1" applyAlignment="1">
      <alignment vertical="center"/>
    </xf>
    <xf numFmtId="37" fontId="40" fillId="0" borderId="3" xfId="14" applyFont="1" applyBorder="1" applyAlignment="1">
      <alignment vertical="center"/>
    </xf>
    <xf numFmtId="37" fontId="40" fillId="0" borderId="23" xfId="14" applyFont="1" applyBorder="1" applyAlignment="1">
      <alignment horizontal="center" vertical="center"/>
    </xf>
    <xf numFmtId="37" fontId="40" fillId="0" borderId="24" xfId="14" applyFont="1" applyBorder="1" applyAlignment="1">
      <alignment horizontal="center" vertical="center"/>
    </xf>
    <xf numFmtId="37" fontId="40" fillId="14" borderId="3" xfId="14" applyFont="1" applyFill="1" applyBorder="1" applyAlignment="1">
      <alignment horizontal="center" vertical="center"/>
    </xf>
    <xf numFmtId="37" fontId="40" fillId="0" borderId="25" xfId="14" applyFont="1" applyBorder="1" applyAlignment="1">
      <alignment horizontal="center" vertical="center"/>
    </xf>
    <xf numFmtId="37" fontId="45" fillId="0" borderId="8" xfId="14" applyFont="1" applyBorder="1" applyAlignment="1">
      <alignment horizontal="left" vertical="center" wrapText="1" indent="1"/>
    </xf>
    <xf numFmtId="37" fontId="45" fillId="0" borderId="23" xfId="14" applyFont="1" applyBorder="1" applyAlignment="1">
      <alignment horizontal="left" vertical="center" wrapText="1" indent="1"/>
    </xf>
    <xf numFmtId="37" fontId="45" fillId="0" borderId="18" xfId="14" applyFont="1" applyBorder="1" applyAlignment="1">
      <alignment horizontal="left" vertical="center" wrapText="1" indent="1"/>
    </xf>
    <xf numFmtId="166" fontId="40" fillId="0" borderId="18" xfId="14" applyNumberFormat="1" applyFont="1" applyBorder="1" applyAlignment="1">
      <alignment horizontal="center" vertical="center"/>
    </xf>
    <xf numFmtId="3" fontId="40" fillId="14" borderId="23" xfId="14" applyNumberFormat="1" applyFont="1" applyFill="1" applyBorder="1" applyAlignment="1">
      <alignment horizontal="center" vertical="center"/>
    </xf>
    <xf numFmtId="3" fontId="40" fillId="14" borderId="18" xfId="14" applyNumberFormat="1" applyFont="1" applyFill="1" applyBorder="1" applyAlignment="1">
      <alignment horizontal="center" vertical="center"/>
    </xf>
    <xf numFmtId="37" fontId="45" fillId="0" borderId="3" xfId="14" applyFont="1" applyBorder="1" applyAlignment="1">
      <alignment horizontal="left" vertical="center" wrapText="1" indent="1"/>
    </xf>
    <xf numFmtId="37" fontId="45" fillId="0" borderId="7" xfId="14" applyFont="1" applyBorder="1" applyAlignment="1">
      <alignment horizontal="left" vertical="center" wrapText="1" indent="1"/>
    </xf>
    <xf numFmtId="37" fontId="40" fillId="17" borderId="59" xfId="14" applyFont="1" applyFill="1" applyBorder="1" applyAlignment="1">
      <alignment horizontal="justify" vertical="center"/>
    </xf>
    <xf numFmtId="37" fontId="40" fillId="17" borderId="60" xfId="14" applyFont="1" applyFill="1" applyBorder="1" applyAlignment="1">
      <alignment horizontal="justify" vertical="center"/>
    </xf>
    <xf numFmtId="37" fontId="40" fillId="17" borderId="61" xfId="14" applyFont="1" applyFill="1" applyBorder="1" applyAlignment="1">
      <alignment horizontal="justify" vertical="center"/>
    </xf>
    <xf numFmtId="3" fontId="40" fillId="17" borderId="54" xfId="14" applyNumberFormat="1" applyFont="1" applyFill="1" applyBorder="1" applyAlignment="1">
      <alignment horizontal="center" vertical="center"/>
    </xf>
    <xf numFmtId="3" fontId="40" fillId="17" borderId="55" xfId="14" applyNumberFormat="1" applyFont="1" applyFill="1" applyBorder="1" applyAlignment="1">
      <alignment horizontal="center" vertical="center"/>
    </xf>
    <xf numFmtId="3" fontId="40" fillId="14" borderId="7" xfId="14" applyNumberFormat="1" applyFont="1" applyFill="1" applyBorder="1" applyAlignment="1">
      <alignment horizontal="center" vertical="center"/>
    </xf>
    <xf numFmtId="37" fontId="40" fillId="0" borderId="17" xfId="14" applyFont="1" applyBorder="1" applyAlignment="1">
      <alignment horizontal="justify" vertical="center"/>
    </xf>
    <xf numFmtId="37" fontId="40" fillId="0" borderId="18" xfId="14" applyFont="1" applyBorder="1" applyAlignment="1">
      <alignment horizontal="justify" vertical="center"/>
    </xf>
    <xf numFmtId="37" fontId="40" fillId="0" borderId="3" xfId="14" applyFont="1" applyBorder="1" applyAlignment="1">
      <alignment horizontal="justify" vertical="center"/>
    </xf>
    <xf numFmtId="37" fontId="45" fillId="0" borderId="26" xfId="14" applyFont="1" applyBorder="1" applyAlignment="1">
      <alignment horizontal="left" vertical="center" indent="1"/>
    </xf>
    <xf numFmtId="37" fontId="45" fillId="0" borderId="27" xfId="14" applyFont="1" applyBorder="1" applyAlignment="1">
      <alignment horizontal="left" vertical="center" indent="1"/>
    </xf>
    <xf numFmtId="37" fontId="45" fillId="0" borderId="28" xfId="14" applyFont="1" applyBorder="1" applyAlignment="1">
      <alignment horizontal="left" vertical="center" indent="1"/>
    </xf>
    <xf numFmtId="37" fontId="45" fillId="0" borderId="29" xfId="14" applyFont="1" applyBorder="1" applyAlignment="1">
      <alignment horizontal="left" vertical="center" indent="1"/>
    </xf>
    <xf numFmtId="3" fontId="40" fillId="0" borderId="52" xfId="14" applyNumberFormat="1" applyFont="1" applyBorder="1" applyAlignment="1">
      <alignment horizontal="center" vertical="center"/>
    </xf>
    <xf numFmtId="3" fontId="40" fillId="0" borderId="34" xfId="14" applyNumberFormat="1" applyFont="1" applyBorder="1" applyAlignment="1">
      <alignment horizontal="center" vertical="center"/>
    </xf>
    <xf numFmtId="3" fontId="40" fillId="0" borderId="58" xfId="14" applyNumberFormat="1" applyFont="1" applyBorder="1" applyAlignment="1">
      <alignment horizontal="center" vertical="center"/>
    </xf>
    <xf numFmtId="3" fontId="40" fillId="0" borderId="53" xfId="14" applyNumberFormat="1" applyFont="1" applyBorder="1" applyAlignment="1">
      <alignment horizontal="center" vertical="center"/>
    </xf>
    <xf numFmtId="3" fontId="40" fillId="17" borderId="40" xfId="14" applyNumberFormat="1" applyFont="1" applyFill="1" applyBorder="1" applyAlignment="1">
      <alignment horizontal="left" vertical="center" indent="1"/>
    </xf>
    <xf numFmtId="3" fontId="40" fillId="17" borderId="41" xfId="14" applyNumberFormat="1" applyFont="1" applyFill="1" applyBorder="1" applyAlignment="1">
      <alignment horizontal="left" vertical="center" indent="1"/>
    </xf>
    <xf numFmtId="37" fontId="45" fillId="0" borderId="17" xfId="14" applyFont="1" applyBorder="1" applyAlignment="1">
      <alignment horizontal="right" vertical="center" indent="1"/>
    </xf>
    <xf numFmtId="37" fontId="45" fillId="0" borderId="18" xfId="14" applyFont="1" applyBorder="1" applyAlignment="1">
      <alignment horizontal="right" vertical="center" indent="1"/>
    </xf>
    <xf numFmtId="37" fontId="45" fillId="0" borderId="3" xfId="14" applyFont="1" applyBorder="1" applyAlignment="1">
      <alignment horizontal="right" vertical="center" indent="1"/>
    </xf>
    <xf numFmtId="166" fontId="40" fillId="0" borderId="25" xfId="14" applyNumberFormat="1" applyFont="1" applyBorder="1" applyAlignment="1">
      <alignment horizontal="center" vertical="center"/>
    </xf>
    <xf numFmtId="3" fontId="45" fillId="0" borderId="56" xfId="14" applyNumberFormat="1" applyFont="1" applyBorder="1" applyAlignment="1">
      <alignment horizontal="right" vertical="center"/>
    </xf>
    <xf numFmtId="3" fontId="45" fillId="0" borderId="18" xfId="14" applyNumberFormat="1" applyFont="1" applyBorder="1" applyAlignment="1">
      <alignment horizontal="right" vertical="center"/>
    </xf>
    <xf numFmtId="37" fontId="40" fillId="17" borderId="40" xfId="14" applyFont="1" applyFill="1" applyBorder="1" applyAlignment="1">
      <alignment horizontal="justify" vertical="center"/>
    </xf>
    <xf numFmtId="37" fontId="40" fillId="17" borderId="41" xfId="14" applyFont="1" applyFill="1" applyBorder="1" applyAlignment="1">
      <alignment horizontal="justify" vertical="center"/>
    </xf>
    <xf numFmtId="166" fontId="40" fillId="0" borderId="54" xfId="14" applyNumberFormat="1" applyFont="1" applyBorder="1" applyAlignment="1">
      <alignment horizontal="center" vertical="center"/>
    </xf>
    <xf numFmtId="166" fontId="40" fillId="0" borderId="41" xfId="14" applyNumberFormat="1" applyFont="1" applyBorder="1" applyAlignment="1">
      <alignment horizontal="center" vertical="center"/>
    </xf>
    <xf numFmtId="3" fontId="45" fillId="14" borderId="3" xfId="14" applyNumberFormat="1" applyFont="1" applyFill="1" applyBorder="1" applyAlignment="1">
      <alignment horizontal="center" vertical="center"/>
    </xf>
    <xf numFmtId="3" fontId="40" fillId="0" borderId="0" xfId="14" applyNumberFormat="1" applyFont="1" applyAlignment="1">
      <alignment horizontal="center" vertical="center"/>
    </xf>
    <xf numFmtId="37" fontId="47" fillId="14" borderId="51" xfId="14" applyFont="1" applyFill="1" applyBorder="1" applyAlignment="1">
      <alignment horizontal="center"/>
    </xf>
    <xf numFmtId="37" fontId="47" fillId="14" borderId="0" xfId="14" applyFont="1" applyFill="1" applyAlignment="1">
      <alignment horizontal="center"/>
    </xf>
    <xf numFmtId="37" fontId="45" fillId="0" borderId="23" xfId="14" applyFont="1" applyBorder="1" applyAlignment="1">
      <alignment horizontal="right" vertical="center" wrapText="1" indent="1"/>
    </xf>
    <xf numFmtId="37" fontId="45" fillId="0" borderId="18" xfId="14" applyFont="1" applyBorder="1" applyAlignment="1">
      <alignment horizontal="right" vertical="center" wrapText="1" indent="1"/>
    </xf>
    <xf numFmtId="180" fontId="45" fillId="0" borderId="23" xfId="14" applyNumberFormat="1" applyFont="1" applyBorder="1" applyAlignment="1">
      <alignment horizontal="center" vertical="center"/>
    </xf>
    <xf numFmtId="180" fontId="45" fillId="0" borderId="24" xfId="14" applyNumberFormat="1" applyFont="1" applyBorder="1" applyAlignment="1">
      <alignment horizontal="center" vertical="center"/>
    </xf>
    <xf numFmtId="166" fontId="40" fillId="0" borderId="46" xfId="14" applyNumberFormat="1" applyFont="1" applyBorder="1" applyAlignment="1">
      <alignment horizontal="center" vertical="center"/>
    </xf>
    <xf numFmtId="166" fontId="40" fillId="0" borderId="47" xfId="14" applyNumberFormat="1" applyFont="1" applyBorder="1" applyAlignment="1">
      <alignment horizontal="center" vertical="center"/>
    </xf>
    <xf numFmtId="166" fontId="40" fillId="0" borderId="42" xfId="14" applyNumberFormat="1" applyFont="1" applyBorder="1" applyAlignment="1">
      <alignment horizontal="center" vertical="center"/>
    </xf>
    <xf numFmtId="166" fontId="40" fillId="0" borderId="63" xfId="14" applyNumberFormat="1" applyFont="1" applyBorder="1" applyAlignment="1">
      <alignment horizontal="center" vertical="center"/>
    </xf>
    <xf numFmtId="180" fontId="45" fillId="0" borderId="18" xfId="14" applyNumberFormat="1" applyFont="1" applyBorder="1" applyAlignment="1">
      <alignment horizontal="center" vertical="center"/>
    </xf>
    <xf numFmtId="3" fontId="45" fillId="14" borderId="23" xfId="14" applyNumberFormat="1" applyFont="1" applyFill="1" applyBorder="1" applyAlignment="1">
      <alignment horizontal="center" vertical="center"/>
    </xf>
    <xf numFmtId="3" fontId="45" fillId="14" borderId="18" xfId="14" applyNumberFormat="1" applyFont="1" applyFill="1" applyBorder="1" applyAlignment="1">
      <alignment horizontal="center" vertical="center"/>
    </xf>
    <xf numFmtId="37" fontId="45" fillId="0" borderId="7" xfId="14" applyFont="1" applyBorder="1" applyAlignment="1">
      <alignment horizontal="right" vertical="center" wrapText="1" indent="1"/>
    </xf>
    <xf numFmtId="37" fontId="45" fillId="0" borderId="7" xfId="14" applyFont="1" applyBorder="1" applyAlignment="1">
      <alignment horizontal="right" vertical="center" indent="1"/>
    </xf>
    <xf numFmtId="3" fontId="45" fillId="0" borderId="23" xfId="14" applyNumberFormat="1" applyFont="1" applyBorder="1" applyAlignment="1">
      <alignment horizontal="center" vertical="center"/>
    </xf>
    <xf numFmtId="3" fontId="45" fillId="0" borderId="24" xfId="14" applyNumberFormat="1" applyFont="1" applyBorder="1" applyAlignment="1">
      <alignment horizontal="center" vertical="center"/>
    </xf>
    <xf numFmtId="3" fontId="45" fillId="0" borderId="23" xfId="14" applyNumberFormat="1" applyFont="1" applyBorder="1" applyAlignment="1">
      <alignment horizontal="left" vertical="center"/>
    </xf>
    <xf numFmtId="3" fontId="45" fillId="0" borderId="24" xfId="14" applyNumberFormat="1" applyFont="1" applyBorder="1" applyAlignment="1">
      <alignment horizontal="left" vertical="center"/>
    </xf>
    <xf numFmtId="3" fontId="40" fillId="18" borderId="46" xfId="14" applyNumberFormat="1" applyFont="1" applyFill="1" applyBorder="1" applyAlignment="1">
      <alignment horizontal="center" vertical="center"/>
    </xf>
    <xf numFmtId="3" fontId="40" fillId="18" borderId="47" xfId="14" applyNumberFormat="1" applyFont="1" applyFill="1" applyBorder="1" applyAlignment="1">
      <alignment horizontal="center" vertical="center"/>
    </xf>
    <xf numFmtId="37" fontId="13" fillId="17" borderId="0" xfId="15" applyFont="1" applyFill="1" applyAlignment="1">
      <alignment horizontal="left" vertical="center"/>
    </xf>
    <xf numFmtId="37" fontId="44" fillId="17" borderId="34" xfId="15" applyFont="1" applyFill="1" applyBorder="1" applyAlignment="1">
      <alignment horizontal="center" vertical="center"/>
    </xf>
    <xf numFmtId="37" fontId="44" fillId="14" borderId="3" xfId="15" applyFont="1" applyFill="1" applyBorder="1" applyAlignment="1">
      <alignment horizontal="center"/>
    </xf>
    <xf numFmtId="166" fontId="40" fillId="0" borderId="43" xfId="14" applyNumberFormat="1" applyFont="1" applyBorder="1" applyAlignment="1">
      <alignment horizontal="center" vertical="center"/>
    </xf>
    <xf numFmtId="37" fontId="13" fillId="0" borderId="17" xfId="14" applyFont="1" applyBorder="1" applyAlignment="1">
      <alignment horizontal="justify" vertical="center"/>
    </xf>
    <xf numFmtId="37" fontId="13" fillId="0" borderId="18" xfId="14" applyFont="1" applyBorder="1" applyAlignment="1">
      <alignment horizontal="justify" vertical="center"/>
    </xf>
    <xf numFmtId="37" fontId="13" fillId="0" borderId="3" xfId="14" applyFont="1" applyBorder="1" applyAlignment="1">
      <alignment horizontal="justify" vertical="center"/>
    </xf>
    <xf numFmtId="37" fontId="2" fillId="0" borderId="23" xfId="14" applyFont="1" applyBorder="1" applyAlignment="1">
      <alignment horizontal="left" vertical="top" wrapText="1" indent="1"/>
    </xf>
    <xf numFmtId="37" fontId="2" fillId="0" borderId="24" xfId="14" applyFont="1" applyBorder="1" applyAlignment="1">
      <alignment horizontal="left" vertical="top" wrapText="1" indent="1"/>
    </xf>
    <xf numFmtId="37" fontId="2" fillId="0" borderId="25" xfId="14" applyFont="1" applyBorder="1" applyAlignment="1">
      <alignment horizontal="left" vertical="top" wrapText="1" indent="1"/>
    </xf>
    <xf numFmtId="37" fontId="40" fillId="0" borderId="26" xfId="14" applyFont="1" applyBorder="1" applyAlignment="1">
      <alignment horizontal="justify" vertical="center"/>
    </xf>
    <xf numFmtId="37" fontId="40" fillId="0" borderId="27" xfId="14" applyFont="1" applyBorder="1" applyAlignment="1">
      <alignment horizontal="justify" vertical="center"/>
    </xf>
    <xf numFmtId="37" fontId="40" fillId="0" borderId="28" xfId="14" applyFont="1" applyBorder="1" applyAlignment="1">
      <alignment horizontal="justify" vertical="center"/>
    </xf>
    <xf numFmtId="37" fontId="40" fillId="0" borderId="29" xfId="14" applyFont="1" applyBorder="1" applyAlignment="1">
      <alignment horizontal="center" vertical="center"/>
    </xf>
    <xf numFmtId="37" fontId="40" fillId="0" borderId="30" xfId="14" applyFont="1" applyBorder="1" applyAlignment="1">
      <alignment horizontal="center" vertical="center"/>
    </xf>
    <xf numFmtId="37" fontId="40" fillId="0" borderId="32" xfId="14" applyFont="1" applyBorder="1" applyAlignment="1">
      <alignment horizontal="center" vertical="center"/>
    </xf>
    <xf numFmtId="37" fontId="40" fillId="0" borderId="33" xfId="14" applyFont="1" applyBorder="1" applyAlignment="1">
      <alignment horizontal="center" vertical="center"/>
    </xf>
    <xf numFmtId="37" fontId="42" fillId="14" borderId="0" xfId="15" applyFont="1" applyFill="1"/>
    <xf numFmtId="37" fontId="13" fillId="0" borderId="3" xfId="14" applyFont="1" applyBorder="1" applyAlignment="1">
      <alignment horizontal="center" vertical="center"/>
    </xf>
    <xf numFmtId="37" fontId="13" fillId="0" borderId="19" xfId="14" applyFont="1" applyBorder="1" applyAlignment="1">
      <alignment horizontal="center" vertical="center"/>
    </xf>
    <xf numFmtId="37" fontId="13" fillId="0" borderId="3" xfId="14" applyFont="1" applyBorder="1" applyAlignment="1">
      <alignment horizontal="center" vertical="center" wrapText="1"/>
    </xf>
    <xf numFmtId="175" fontId="13" fillId="0" borderId="3" xfId="14" applyNumberFormat="1" applyFont="1" applyBorder="1" applyAlignment="1">
      <alignment horizontal="center" vertical="center"/>
    </xf>
    <xf numFmtId="175" fontId="13" fillId="0" borderId="19" xfId="14" applyNumberFormat="1" applyFont="1" applyBorder="1" applyAlignment="1">
      <alignment horizontal="center" vertical="center"/>
    </xf>
    <xf numFmtId="37" fontId="35" fillId="14" borderId="0" xfId="14" applyFont="1" applyFill="1" applyAlignment="1">
      <alignment horizontal="center" vertical="center"/>
    </xf>
    <xf numFmtId="37" fontId="37" fillId="14" borderId="43" xfId="14" applyFont="1" applyFill="1" applyBorder="1" applyAlignment="1">
      <alignment horizontal="center" vertical="top"/>
    </xf>
    <xf numFmtId="37" fontId="39" fillId="15" borderId="8" xfId="14" applyFont="1" applyFill="1" applyBorder="1" applyAlignment="1">
      <alignment horizontal="justify" vertical="center"/>
    </xf>
    <xf numFmtId="37" fontId="13" fillId="0" borderId="12" xfId="14" applyFont="1" applyBorder="1" applyAlignment="1">
      <alignment horizontal="justify" vertical="center"/>
    </xf>
    <xf numFmtId="37" fontId="13" fillId="0" borderId="13" xfId="14" applyFont="1" applyBorder="1" applyAlignment="1">
      <alignment horizontal="justify" vertical="center"/>
    </xf>
    <xf numFmtId="37" fontId="13" fillId="0" borderId="14" xfId="14" applyFont="1" applyBorder="1" applyAlignment="1">
      <alignment horizontal="justify" vertical="center"/>
    </xf>
    <xf numFmtId="37" fontId="13" fillId="0" borderId="15" xfId="14" applyFont="1" applyBorder="1" applyAlignment="1">
      <alignment horizontal="center" vertical="center"/>
    </xf>
    <xf numFmtId="37" fontId="13" fillId="0" borderId="14" xfId="14" applyFont="1" applyBorder="1" applyAlignment="1">
      <alignment horizontal="center" vertical="center"/>
    </xf>
    <xf numFmtId="37" fontId="13" fillId="0" borderId="16" xfId="14" applyFont="1" applyBorder="1" applyAlignment="1">
      <alignment horizontal="center" vertical="center"/>
    </xf>
    <xf numFmtId="166" fontId="63" fillId="0" borderId="10" xfId="0" applyNumberFormat="1" applyFont="1" applyBorder="1" applyAlignment="1">
      <alignment horizontal="center" vertical="center" wrapText="1"/>
    </xf>
    <xf numFmtId="0" fontId="7" fillId="2" borderId="10" xfId="0" applyFont="1" applyFill="1" applyBorder="1" applyAlignment="1">
      <alignment horizontal="center" vertical="center" wrapText="1" readingOrder="1"/>
    </xf>
    <xf numFmtId="0" fontId="33" fillId="6" borderId="10" xfId="0" applyFont="1" applyFill="1" applyBorder="1" applyAlignment="1">
      <alignment horizontal="center" vertical="center" wrapText="1"/>
    </xf>
    <xf numFmtId="0" fontId="61" fillId="0" borderId="0" xfId="0" applyFont="1" applyAlignment="1">
      <alignment horizontal="right" vertical="center" wrapText="1"/>
    </xf>
    <xf numFmtId="0" fontId="26" fillId="3" borderId="10" xfId="0" applyFont="1" applyFill="1" applyBorder="1" applyAlignment="1">
      <alignment horizontal="left" vertical="center" wrapText="1" readingOrder="1"/>
    </xf>
    <xf numFmtId="0" fontId="69" fillId="0" borderId="10" xfId="0" applyFont="1" applyBorder="1" applyAlignment="1">
      <alignment horizontal="center" vertical="center" wrapText="1"/>
    </xf>
    <xf numFmtId="0" fontId="89" fillId="6" borderId="10" xfId="0" applyFont="1" applyFill="1" applyBorder="1" applyAlignment="1">
      <alignment horizontal="center" vertical="center" wrapText="1"/>
    </xf>
    <xf numFmtId="0" fontId="70" fillId="0" borderId="10" xfId="0" applyFont="1" applyBorder="1" applyAlignment="1">
      <alignment horizontal="center" vertical="center" wrapText="1"/>
    </xf>
    <xf numFmtId="6" fontId="72" fillId="0" borderId="10" xfId="0" applyNumberFormat="1" applyFont="1" applyBorder="1" applyAlignment="1">
      <alignment horizontal="center" vertical="center" wrapText="1"/>
    </xf>
    <xf numFmtId="180" fontId="77" fillId="0" borderId="10" xfId="13" applyNumberFormat="1" applyFont="1" applyBorder="1" applyAlignment="1">
      <alignment horizontal="center" vertical="center" wrapText="1"/>
    </xf>
    <xf numFmtId="0" fontId="38" fillId="0" borderId="10" xfId="0" applyFont="1" applyBorder="1" applyAlignment="1">
      <alignment horizontal="center" vertical="center" wrapText="1"/>
    </xf>
    <xf numFmtId="180" fontId="63" fillId="0" borderId="10" xfId="13" applyNumberFormat="1" applyFont="1" applyBorder="1" applyAlignment="1">
      <alignment horizontal="center" vertical="center" wrapText="1"/>
    </xf>
    <xf numFmtId="0" fontId="7" fillId="2" borderId="11" xfId="0" applyFont="1" applyFill="1" applyBorder="1" applyAlignment="1">
      <alignment vertical="center" wrapText="1"/>
    </xf>
    <xf numFmtId="0" fontId="70" fillId="0" borderId="73" xfId="0" applyFont="1" applyBorder="1" applyAlignment="1">
      <alignment horizontal="center" vertical="center" wrapText="1"/>
    </xf>
    <xf numFmtId="0" fontId="70" fillId="0" borderId="70" xfId="0" applyFont="1" applyBorder="1" applyAlignment="1">
      <alignment horizontal="center" vertical="center" wrapText="1"/>
    </xf>
    <xf numFmtId="0" fontId="7" fillId="2" borderId="11" xfId="0" applyFont="1" applyFill="1" applyBorder="1" applyAlignment="1">
      <alignment horizontal="left" vertical="center" wrapText="1"/>
    </xf>
    <xf numFmtId="0" fontId="61" fillId="0" borderId="0" xfId="0" applyFont="1" applyAlignment="1">
      <alignment horizontal="right" vertical="center"/>
    </xf>
    <xf numFmtId="0" fontId="26" fillId="3" borderId="11" xfId="0" applyFont="1" applyFill="1" applyBorder="1" applyAlignment="1">
      <alignment vertical="center" wrapText="1"/>
    </xf>
    <xf numFmtId="0" fontId="5" fillId="0" borderId="0" xfId="2" applyFont="1" applyAlignment="1">
      <alignment horizontal="right" vertical="center" wrapText="1"/>
    </xf>
    <xf numFmtId="0" fontId="59" fillId="6" borderId="71" xfId="2" applyFont="1" applyFill="1" applyBorder="1" applyAlignment="1">
      <alignment horizontal="center" vertical="center" wrapText="1"/>
    </xf>
    <xf numFmtId="0" fontId="59" fillId="6" borderId="69" xfId="2" applyFont="1" applyFill="1" applyBorder="1" applyAlignment="1">
      <alignment horizontal="center" vertical="center" wrapText="1"/>
    </xf>
    <xf numFmtId="0" fontId="59" fillId="6" borderId="72" xfId="2" applyFont="1" applyFill="1" applyBorder="1" applyAlignment="1">
      <alignment horizontal="center" vertical="center" wrapText="1"/>
    </xf>
    <xf numFmtId="0" fontId="55" fillId="0" borderId="0" xfId="4" applyFont="1" applyAlignment="1">
      <alignment horizontal="right" vertical="center" wrapText="1"/>
    </xf>
  </cellXfs>
  <cellStyles count="19">
    <cellStyle name="Estilo 1" xfId="3" xr:uid="{00000000-0005-0000-0000-000001000000}"/>
    <cellStyle name="Estilo 1 2" xfId="10" xr:uid="{00000000-0005-0000-0000-000002000000}"/>
    <cellStyle name="Millares 2" xfId="6" xr:uid="{00000000-0005-0000-0000-000003000000}"/>
    <cellStyle name="Millares 2 2" xfId="9" xr:uid="{00000000-0005-0000-0000-000004000000}"/>
    <cellStyle name="Millares 4" xfId="18" xr:uid="{00000000-0005-0000-0000-000005000000}"/>
    <cellStyle name="Moneda [0]" xfId="12" builtinId="7"/>
    <cellStyle name="Moneda 2" xfId="1" xr:uid="{00000000-0005-0000-0000-000006000000}"/>
    <cellStyle name="Normal" xfId="0" builtinId="0"/>
    <cellStyle name="Normal 17" xfId="7" xr:uid="{00000000-0005-0000-0000-000008000000}"/>
    <cellStyle name="Normal 2" xfId="2" xr:uid="{00000000-0005-0000-0000-000009000000}"/>
    <cellStyle name="Normal 2 2" xfId="4" xr:uid="{00000000-0005-0000-0000-00000A000000}"/>
    <cellStyle name="Normal 2 2 2 3 2 2" xfId="17" xr:uid="{00000000-0005-0000-0000-00000B000000}"/>
    <cellStyle name="Normal 2 3" xfId="11" xr:uid="{00000000-0005-0000-0000-00000C000000}"/>
    <cellStyle name="Normal 6" xfId="8" xr:uid="{00000000-0005-0000-0000-00000D000000}"/>
    <cellStyle name="Normal_111028_Sancarlos_NOTA DE COBERTURA PROPIEDAD 2011-2012_valenciaa" xfId="16" xr:uid="{00000000-0005-0000-0000-00000E000000}"/>
    <cellStyle name="Normal_20090522_resumen de seguros_garciagjm" xfId="15" xr:uid="{00000000-0005-0000-0000-00000F000000}"/>
    <cellStyle name="Normal_20090522_resumen de seguros_garciagjm_012COTIZADOR PYMES COMERCIAL Y SERVICIOS" xfId="14" xr:uid="{00000000-0005-0000-0000-000010000000}"/>
    <cellStyle name="Porcentaje" xfId="13" builtinId="5"/>
    <cellStyle name="Porcentaje 2" xfId="5" xr:uid="{00000000-0005-0000-0000-000012000000}"/>
  </cellStyles>
  <dxfs count="0"/>
  <tableStyles count="0" defaultTableStyle="TableStyleMedium2" defaultPivotStyle="PivotStyleLight16"/>
  <colors>
    <mruColors>
      <color rgb="FFFFFF99"/>
      <color rgb="FF0082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78562</xdr:colOff>
      <xdr:row>0</xdr:row>
      <xdr:rowOff>128907</xdr:rowOff>
    </xdr:from>
    <xdr:to>
      <xdr:col>0</xdr:col>
      <xdr:colOff>2466975</xdr:colOff>
      <xdr:row>1</xdr:row>
      <xdr:rowOff>321078</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r="6647"/>
        <a:stretch/>
      </xdr:blipFill>
      <xdr:spPr>
        <a:xfrm>
          <a:off x="78562" y="128907"/>
          <a:ext cx="2388413" cy="706521"/>
        </a:xfrm>
        <a:prstGeom prst="rect">
          <a:avLst/>
        </a:prstGeom>
      </xdr:spPr>
    </xdr:pic>
    <xdr:clientData/>
  </xdr:twoCellAnchor>
  <xdr:twoCellAnchor>
    <xdr:from>
      <xdr:col>4</xdr:col>
      <xdr:colOff>95250</xdr:colOff>
      <xdr:row>43</xdr:row>
      <xdr:rowOff>137582</xdr:rowOff>
    </xdr:from>
    <xdr:to>
      <xdr:col>6</xdr:col>
      <xdr:colOff>542925</xdr:colOff>
      <xdr:row>51</xdr:row>
      <xdr:rowOff>370416</xdr:rowOff>
    </xdr:to>
    <xdr:pic>
      <xdr:nvPicPr>
        <xdr:cNvPr id="3" name="Imagen 8" descr="image004">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59083" y="10890249"/>
          <a:ext cx="2977092" cy="358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25785</xdr:colOff>
      <xdr:row>0</xdr:row>
      <xdr:rowOff>152623</xdr:rowOff>
    </xdr:from>
    <xdr:to>
      <xdr:col>1</xdr:col>
      <xdr:colOff>2352182</xdr:colOff>
      <xdr:row>2</xdr:row>
      <xdr:rowOff>245268</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r="6647"/>
        <a:stretch/>
      </xdr:blipFill>
      <xdr:spPr>
        <a:xfrm>
          <a:off x="159135" y="152623"/>
          <a:ext cx="2326397" cy="8260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39688</xdr:colOff>
      <xdr:row>0</xdr:row>
      <xdr:rowOff>87312</xdr:rowOff>
    </xdr:from>
    <xdr:to>
      <xdr:col>1</xdr:col>
      <xdr:colOff>3111500</xdr:colOff>
      <xdr:row>2</xdr:row>
      <xdr:rowOff>193187</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r="6647"/>
        <a:stretch/>
      </xdr:blipFill>
      <xdr:spPr>
        <a:xfrm>
          <a:off x="214313" y="87312"/>
          <a:ext cx="3071812" cy="7726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127907</xdr:colOff>
      <xdr:row>0</xdr:row>
      <xdr:rowOff>106136</xdr:rowOff>
    </xdr:from>
    <xdr:to>
      <xdr:col>1</xdr:col>
      <xdr:colOff>2576286</xdr:colOff>
      <xdr:row>2</xdr:row>
      <xdr:rowOff>271236</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127907" y="106136"/>
          <a:ext cx="2647950" cy="963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97065</xdr:colOff>
      <xdr:row>0</xdr:row>
      <xdr:rowOff>195036</xdr:rowOff>
    </xdr:from>
    <xdr:to>
      <xdr:col>1</xdr:col>
      <xdr:colOff>2832100</xdr:colOff>
      <xdr:row>2</xdr:row>
      <xdr:rowOff>215899</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287565" y="195036"/>
          <a:ext cx="2735035" cy="820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97065</xdr:colOff>
      <xdr:row>0</xdr:row>
      <xdr:rowOff>195036</xdr:rowOff>
    </xdr:from>
    <xdr:to>
      <xdr:col>1</xdr:col>
      <xdr:colOff>2832100</xdr:colOff>
      <xdr:row>2</xdr:row>
      <xdr:rowOff>215899</xdr:rowOff>
    </xdr:to>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300265" y="195036"/>
          <a:ext cx="2735035" cy="833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97065</xdr:colOff>
      <xdr:row>0</xdr:row>
      <xdr:rowOff>195036</xdr:rowOff>
    </xdr:from>
    <xdr:to>
      <xdr:col>1</xdr:col>
      <xdr:colOff>2832100</xdr:colOff>
      <xdr:row>2</xdr:row>
      <xdr:rowOff>215899</xdr:rowOff>
    </xdr:to>
    <xdr:pic>
      <xdr:nvPicPr>
        <xdr:cNvPr id="2"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287565" y="195036"/>
          <a:ext cx="2735035" cy="8209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30841</xdr:colOff>
      <xdr:row>0</xdr:row>
      <xdr:rowOff>99937</xdr:rowOff>
    </xdr:from>
    <xdr:to>
      <xdr:col>1</xdr:col>
      <xdr:colOff>3057525</xdr:colOff>
      <xdr:row>2</xdr:row>
      <xdr:rowOff>310847</xdr:rowOff>
    </xdr:to>
    <xdr:pic>
      <xdr:nvPicPr>
        <xdr:cNvPr id="3" name="1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r="6647"/>
        <a:stretch>
          <a:fillRect/>
        </a:stretch>
      </xdr:blipFill>
      <xdr:spPr bwMode="auto">
        <a:xfrm>
          <a:off x="221341" y="99937"/>
          <a:ext cx="3026684" cy="10152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G20"/>
  <sheetViews>
    <sheetView workbookViewId="0">
      <pane xSplit="1" ySplit="1" topLeftCell="B11" activePane="bottomRight" state="frozen"/>
      <selection activeCell="A28" sqref="A28"/>
      <selection pane="topRight" activeCell="A28" sqref="A28"/>
      <selection pane="bottomLeft" activeCell="A28" sqref="A28"/>
      <selection pane="bottomRight" activeCell="B15" sqref="B15"/>
    </sheetView>
  </sheetViews>
  <sheetFormatPr baseColWidth="10" defaultColWidth="25.7265625" defaultRowHeight="14.5" x14ac:dyDescent="0.35"/>
  <cols>
    <col min="1" max="1" width="58.453125" style="1" customWidth="1"/>
    <col min="2" max="106" width="15.7265625" style="1" customWidth="1"/>
    <col min="107" max="107" width="18.81640625" style="1" bestFit="1" customWidth="1"/>
    <col min="108" max="108" width="18.453125" style="1" bestFit="1" customWidth="1"/>
    <col min="109" max="109" width="19.1796875" style="1" customWidth="1"/>
    <col min="110" max="110" width="28.81640625" style="1" bestFit="1" customWidth="1"/>
    <col min="111" max="16384" width="25.7265625" style="1"/>
  </cols>
  <sheetData>
    <row r="1" spans="1:111" s="24" customFormat="1" ht="18" x14ac:dyDescent="0.35">
      <c r="A1" s="29" t="s">
        <v>358</v>
      </c>
      <c r="B1" s="25">
        <v>1</v>
      </c>
      <c r="C1" s="25">
        <v>89</v>
      </c>
      <c r="D1" s="25">
        <v>92</v>
      </c>
      <c r="E1" s="25">
        <v>5</v>
      </c>
      <c r="F1" s="25">
        <v>6</v>
      </c>
      <c r="G1" s="25">
        <v>7</v>
      </c>
      <c r="H1" s="25">
        <v>8</v>
      </c>
      <c r="I1" s="25">
        <v>9</v>
      </c>
      <c r="J1" s="25">
        <v>10</v>
      </c>
      <c r="K1" s="25">
        <v>12</v>
      </c>
      <c r="L1" s="25">
        <v>13</v>
      </c>
      <c r="M1" s="25">
        <v>14</v>
      </c>
      <c r="N1" s="25">
        <v>15</v>
      </c>
      <c r="O1" s="25">
        <v>16</v>
      </c>
      <c r="P1" s="25">
        <v>17</v>
      </c>
      <c r="Q1" s="25">
        <v>20</v>
      </c>
      <c r="R1" s="25">
        <v>21</v>
      </c>
      <c r="S1" s="25">
        <v>22</v>
      </c>
      <c r="T1" s="25">
        <v>23</v>
      </c>
      <c r="U1" s="25">
        <v>24</v>
      </c>
      <c r="V1" s="25">
        <v>25</v>
      </c>
      <c r="W1" s="25">
        <v>26</v>
      </c>
      <c r="X1" s="25">
        <v>27</v>
      </c>
      <c r="Y1" s="25">
        <v>28</v>
      </c>
      <c r="Z1" s="25">
        <v>29</v>
      </c>
      <c r="AA1" s="25">
        <v>30</v>
      </c>
      <c r="AB1" s="28">
        <v>31</v>
      </c>
      <c r="AC1" s="25">
        <v>34</v>
      </c>
      <c r="AD1" s="25">
        <v>35</v>
      </c>
      <c r="AE1" s="25">
        <v>36</v>
      </c>
      <c r="AF1" s="25">
        <v>37</v>
      </c>
      <c r="AG1" s="25">
        <v>38</v>
      </c>
      <c r="AH1" s="25">
        <v>39</v>
      </c>
      <c r="AI1" s="25">
        <v>145</v>
      </c>
      <c r="AJ1" s="25">
        <v>42</v>
      </c>
      <c r="AK1" s="25">
        <v>43</v>
      </c>
      <c r="AL1" s="25">
        <v>46</v>
      </c>
      <c r="AM1" s="25">
        <v>48</v>
      </c>
      <c r="AN1" s="25">
        <v>49</v>
      </c>
      <c r="AO1" s="25">
        <v>51</v>
      </c>
      <c r="AP1" s="25">
        <v>54</v>
      </c>
      <c r="AQ1" s="25">
        <v>55</v>
      </c>
      <c r="AR1" s="25">
        <v>56</v>
      </c>
      <c r="AS1" s="25">
        <v>57</v>
      </c>
      <c r="AT1" s="25">
        <v>58</v>
      </c>
      <c r="AU1" s="25">
        <v>59</v>
      </c>
      <c r="AV1" s="25">
        <v>62</v>
      </c>
      <c r="AW1" s="25">
        <v>63</v>
      </c>
      <c r="AX1" s="25">
        <v>142</v>
      </c>
      <c r="AY1" s="25">
        <v>65</v>
      </c>
      <c r="AZ1" s="25">
        <v>66</v>
      </c>
      <c r="BA1" s="25">
        <v>67</v>
      </c>
      <c r="BB1" s="25">
        <v>68</v>
      </c>
      <c r="BC1" s="25">
        <v>146</v>
      </c>
      <c r="BD1" s="25">
        <v>75</v>
      </c>
      <c r="BE1" s="25">
        <v>77</v>
      </c>
      <c r="BF1" s="25">
        <v>81</v>
      </c>
      <c r="BG1" s="25">
        <v>85</v>
      </c>
      <c r="BH1" s="25">
        <v>87</v>
      </c>
      <c r="BI1" s="25">
        <v>88</v>
      </c>
      <c r="BJ1" s="25">
        <v>90</v>
      </c>
      <c r="BK1" s="25">
        <v>94</v>
      </c>
      <c r="BL1" s="25">
        <v>95</v>
      </c>
      <c r="BM1" s="25">
        <v>97</v>
      </c>
      <c r="BN1" s="25">
        <v>98</v>
      </c>
      <c r="BO1" s="25">
        <v>99</v>
      </c>
      <c r="BP1" s="25">
        <v>100</v>
      </c>
      <c r="BQ1" s="25">
        <v>103</v>
      </c>
      <c r="BR1" s="25">
        <v>104</v>
      </c>
      <c r="BS1" s="25">
        <v>105</v>
      </c>
      <c r="BT1" s="25">
        <v>106</v>
      </c>
      <c r="BU1" s="25">
        <v>107</v>
      </c>
      <c r="BV1" s="25">
        <v>108</v>
      </c>
      <c r="BW1" s="25">
        <v>109</v>
      </c>
      <c r="BX1" s="25">
        <v>110</v>
      </c>
      <c r="BY1" s="25">
        <v>111</v>
      </c>
      <c r="BZ1" s="25">
        <v>112</v>
      </c>
      <c r="CA1" s="28">
        <v>144</v>
      </c>
      <c r="CB1" s="25">
        <v>118</v>
      </c>
      <c r="CC1" s="25">
        <v>143</v>
      </c>
      <c r="CD1" s="25">
        <v>120</v>
      </c>
      <c r="CE1" s="25">
        <v>121</v>
      </c>
      <c r="CF1" s="25">
        <v>123</v>
      </c>
      <c r="CG1" s="25">
        <v>125</v>
      </c>
      <c r="CH1" s="25">
        <v>126</v>
      </c>
      <c r="CI1" s="25">
        <v>131</v>
      </c>
      <c r="CJ1" s="25">
        <v>132</v>
      </c>
      <c r="CK1" s="25">
        <v>133</v>
      </c>
      <c r="CL1" s="25">
        <v>138</v>
      </c>
      <c r="CM1" s="25">
        <v>139</v>
      </c>
      <c r="CN1" s="25">
        <v>140</v>
      </c>
      <c r="CO1" s="25">
        <v>141</v>
      </c>
      <c r="CP1" s="27">
        <v>147</v>
      </c>
      <c r="CQ1" s="27">
        <v>148</v>
      </c>
      <c r="CR1" s="27">
        <v>149</v>
      </c>
      <c r="CS1" s="27">
        <v>150</v>
      </c>
      <c r="CT1" s="27">
        <v>151</v>
      </c>
      <c r="CU1" s="27">
        <v>152</v>
      </c>
      <c r="CV1" s="27">
        <v>153</v>
      </c>
      <c r="CW1" s="27">
        <v>154</v>
      </c>
      <c r="CX1" s="27">
        <v>155</v>
      </c>
      <c r="CY1" s="27">
        <v>156</v>
      </c>
      <c r="CZ1" s="27">
        <v>157</v>
      </c>
      <c r="DA1" s="27">
        <v>158</v>
      </c>
      <c r="DB1" s="26">
        <v>159</v>
      </c>
      <c r="DC1" s="26">
        <v>160</v>
      </c>
      <c r="DD1" s="26">
        <v>161</v>
      </c>
      <c r="DE1" s="25">
        <v>91</v>
      </c>
      <c r="DF1" s="606" t="s">
        <v>133</v>
      </c>
    </row>
    <row r="2" spans="1:111" s="6" customFormat="1" ht="40" x14ac:dyDescent="0.35">
      <c r="A2" s="22" t="s">
        <v>357</v>
      </c>
      <c r="B2" s="23" t="s">
        <v>356</v>
      </c>
      <c r="C2" s="23" t="s">
        <v>355</v>
      </c>
      <c r="D2" s="23" t="s">
        <v>354</v>
      </c>
      <c r="E2" s="23" t="s">
        <v>353</v>
      </c>
      <c r="F2" s="23" t="s">
        <v>352</v>
      </c>
      <c r="G2" s="23" t="s">
        <v>351</v>
      </c>
      <c r="H2" s="23" t="s">
        <v>350</v>
      </c>
      <c r="I2" s="23" t="s">
        <v>349</v>
      </c>
      <c r="J2" s="23" t="s">
        <v>348</v>
      </c>
      <c r="K2" s="23" t="s">
        <v>347</v>
      </c>
      <c r="L2" s="23" t="s">
        <v>346</v>
      </c>
      <c r="M2" s="23" t="s">
        <v>345</v>
      </c>
      <c r="N2" s="23" t="s">
        <v>344</v>
      </c>
      <c r="O2" s="23" t="s">
        <v>343</v>
      </c>
      <c r="P2" s="23" t="s">
        <v>342</v>
      </c>
      <c r="Q2" s="23" t="s">
        <v>341</v>
      </c>
      <c r="R2" s="23" t="s">
        <v>340</v>
      </c>
      <c r="S2" s="23" t="s">
        <v>339</v>
      </c>
      <c r="T2" s="23" t="s">
        <v>338</v>
      </c>
      <c r="U2" s="23" t="s">
        <v>337</v>
      </c>
      <c r="V2" s="23" t="s">
        <v>336</v>
      </c>
      <c r="W2" s="23" t="s">
        <v>335</v>
      </c>
      <c r="X2" s="23" t="s">
        <v>334</v>
      </c>
      <c r="Y2" s="23" t="s">
        <v>333</v>
      </c>
      <c r="Z2" s="23" t="s">
        <v>332</v>
      </c>
      <c r="AA2" s="23" t="s">
        <v>331</v>
      </c>
      <c r="AB2" s="23" t="s">
        <v>330</v>
      </c>
      <c r="AC2" s="23" t="s">
        <v>329</v>
      </c>
      <c r="AD2" s="23" t="s">
        <v>328</v>
      </c>
      <c r="AE2" s="23" t="s">
        <v>327</v>
      </c>
      <c r="AF2" s="23" t="s">
        <v>326</v>
      </c>
      <c r="AG2" s="23" t="s">
        <v>325</v>
      </c>
      <c r="AH2" s="23" t="s">
        <v>324</v>
      </c>
      <c r="AI2" s="23" t="s">
        <v>323</v>
      </c>
      <c r="AJ2" s="23" t="s">
        <v>322</v>
      </c>
      <c r="AK2" s="23" t="s">
        <v>321</v>
      </c>
      <c r="AL2" s="23" t="s">
        <v>320</v>
      </c>
      <c r="AM2" s="23" t="s">
        <v>319</v>
      </c>
      <c r="AN2" s="23" t="s">
        <v>318</v>
      </c>
      <c r="AO2" s="23" t="s">
        <v>317</v>
      </c>
      <c r="AP2" s="23" t="s">
        <v>316</v>
      </c>
      <c r="AQ2" s="23" t="s">
        <v>315</v>
      </c>
      <c r="AR2" s="23" t="s">
        <v>314</v>
      </c>
      <c r="AS2" s="23" t="s">
        <v>313</v>
      </c>
      <c r="AT2" s="23" t="s">
        <v>312</v>
      </c>
      <c r="AU2" s="23" t="s">
        <v>311</v>
      </c>
      <c r="AV2" s="23" t="s">
        <v>310</v>
      </c>
      <c r="AW2" s="23" t="s">
        <v>309</v>
      </c>
      <c r="AX2" s="23" t="s">
        <v>308</v>
      </c>
      <c r="AY2" s="23" t="s">
        <v>307</v>
      </c>
      <c r="AZ2" s="23" t="s">
        <v>306</v>
      </c>
      <c r="BA2" s="23" t="s">
        <v>305</v>
      </c>
      <c r="BB2" s="23" t="s">
        <v>304</v>
      </c>
      <c r="BC2" s="23" t="s">
        <v>303</v>
      </c>
      <c r="BD2" s="23" t="s">
        <v>302</v>
      </c>
      <c r="BE2" s="23" t="s">
        <v>301</v>
      </c>
      <c r="BF2" s="23" t="s">
        <v>300</v>
      </c>
      <c r="BG2" s="23" t="s">
        <v>299</v>
      </c>
      <c r="BH2" s="23" t="s">
        <v>298</v>
      </c>
      <c r="BI2" s="23" t="s">
        <v>297</v>
      </c>
      <c r="BJ2" s="23" t="s">
        <v>296</v>
      </c>
      <c r="BK2" s="23" t="s">
        <v>295</v>
      </c>
      <c r="BL2" s="23" t="s">
        <v>294</v>
      </c>
      <c r="BM2" s="23" t="s">
        <v>293</v>
      </c>
      <c r="BN2" s="23" t="s">
        <v>292</v>
      </c>
      <c r="BO2" s="23" t="s">
        <v>291</v>
      </c>
      <c r="BP2" s="23" t="s">
        <v>290</v>
      </c>
      <c r="BQ2" s="23" t="s">
        <v>289</v>
      </c>
      <c r="BR2" s="23" t="s">
        <v>288</v>
      </c>
      <c r="BS2" s="23" t="s">
        <v>287</v>
      </c>
      <c r="BT2" s="23" t="s">
        <v>286</v>
      </c>
      <c r="BU2" s="23" t="s">
        <v>285</v>
      </c>
      <c r="BV2" s="23" t="s">
        <v>284</v>
      </c>
      <c r="BW2" s="23" t="s">
        <v>283</v>
      </c>
      <c r="BX2" s="23" t="s">
        <v>282</v>
      </c>
      <c r="BY2" s="23" t="s">
        <v>281</v>
      </c>
      <c r="BZ2" s="23" t="s">
        <v>280</v>
      </c>
      <c r="CA2" s="23" t="s">
        <v>279</v>
      </c>
      <c r="CB2" s="23" t="s">
        <v>278</v>
      </c>
      <c r="CC2" s="23" t="s">
        <v>277</v>
      </c>
      <c r="CD2" s="23" t="s">
        <v>276</v>
      </c>
      <c r="CE2" s="23" t="s">
        <v>275</v>
      </c>
      <c r="CF2" s="23" t="s">
        <v>274</v>
      </c>
      <c r="CG2" s="23" t="s">
        <v>273</v>
      </c>
      <c r="CH2" s="23" t="s">
        <v>272</v>
      </c>
      <c r="CI2" s="23" t="s">
        <v>165</v>
      </c>
      <c r="CJ2" s="23" t="s">
        <v>271</v>
      </c>
      <c r="CK2" s="23" t="s">
        <v>270</v>
      </c>
      <c r="CL2" s="23" t="s">
        <v>269</v>
      </c>
      <c r="CM2" s="23" t="s">
        <v>268</v>
      </c>
      <c r="CN2" s="23" t="s">
        <v>267</v>
      </c>
      <c r="CO2" s="23" t="s">
        <v>266</v>
      </c>
      <c r="CP2" s="23" t="s">
        <v>265</v>
      </c>
      <c r="CQ2" s="23" t="s">
        <v>264</v>
      </c>
      <c r="CR2" s="23" t="s">
        <v>263</v>
      </c>
      <c r="CS2" s="23" t="s">
        <v>262</v>
      </c>
      <c r="CT2" s="23" t="s">
        <v>261</v>
      </c>
      <c r="CU2" s="23" t="s">
        <v>260</v>
      </c>
      <c r="CV2" s="23" t="s">
        <v>259</v>
      </c>
      <c r="CW2" s="23" t="s">
        <v>258</v>
      </c>
      <c r="CX2" s="23" t="s">
        <v>257</v>
      </c>
      <c r="CY2" s="23" t="s">
        <v>256</v>
      </c>
      <c r="CZ2" s="23" t="s">
        <v>255</v>
      </c>
      <c r="DA2" s="23" t="s">
        <v>254</v>
      </c>
      <c r="DB2" s="23"/>
      <c r="DC2" s="23" t="s">
        <v>253</v>
      </c>
      <c r="DD2" s="23" t="s">
        <v>252</v>
      </c>
      <c r="DE2" s="23" t="s">
        <v>251</v>
      </c>
      <c r="DF2" s="607"/>
    </row>
    <row r="3" spans="1:111" s="6" customFormat="1" ht="40.5" customHeight="1" x14ac:dyDescent="0.35">
      <c r="A3" s="22" t="s">
        <v>250</v>
      </c>
      <c r="B3" s="21" t="s">
        <v>143</v>
      </c>
      <c r="C3" s="21" t="s">
        <v>249</v>
      </c>
      <c r="D3" s="21" t="s">
        <v>248</v>
      </c>
      <c r="E3" s="21" t="s">
        <v>247</v>
      </c>
      <c r="F3" s="21" t="s">
        <v>246</v>
      </c>
      <c r="G3" s="21" t="s">
        <v>245</v>
      </c>
      <c r="H3" s="21" t="s">
        <v>244</v>
      </c>
      <c r="I3" s="21" t="s">
        <v>243</v>
      </c>
      <c r="J3" s="21" t="s">
        <v>242</v>
      </c>
      <c r="K3" s="21" t="s">
        <v>241</v>
      </c>
      <c r="L3" s="21" t="s">
        <v>240</v>
      </c>
      <c r="M3" s="21" t="s">
        <v>239</v>
      </c>
      <c r="N3" s="21" t="s">
        <v>238</v>
      </c>
      <c r="O3" s="21" t="s">
        <v>237</v>
      </c>
      <c r="P3" s="21" t="s">
        <v>236</v>
      </c>
      <c r="Q3" s="21" t="s">
        <v>235</v>
      </c>
      <c r="R3" s="21" t="s">
        <v>234</v>
      </c>
      <c r="S3" s="21" t="s">
        <v>233</v>
      </c>
      <c r="T3" s="21" t="s">
        <v>232</v>
      </c>
      <c r="U3" s="21" t="s">
        <v>231</v>
      </c>
      <c r="V3" s="21" t="s">
        <v>230</v>
      </c>
      <c r="W3" s="21" t="s">
        <v>229</v>
      </c>
      <c r="X3" s="21" t="s">
        <v>228</v>
      </c>
      <c r="Y3" s="21" t="s">
        <v>227</v>
      </c>
      <c r="Z3" s="21" t="s">
        <v>226</v>
      </c>
      <c r="AA3" s="21" t="s">
        <v>225</v>
      </c>
      <c r="AB3" s="21" t="s">
        <v>224</v>
      </c>
      <c r="AC3" s="21" t="s">
        <v>223</v>
      </c>
      <c r="AD3" s="21" t="s">
        <v>222</v>
      </c>
      <c r="AE3" s="21" t="s">
        <v>221</v>
      </c>
      <c r="AF3" s="21" t="s">
        <v>220</v>
      </c>
      <c r="AG3" s="21" t="s">
        <v>219</v>
      </c>
      <c r="AH3" s="21" t="s">
        <v>218</v>
      </c>
      <c r="AI3" s="21" t="s">
        <v>217</v>
      </c>
      <c r="AJ3" s="21" t="s">
        <v>216</v>
      </c>
      <c r="AK3" s="21" t="s">
        <v>215</v>
      </c>
      <c r="AL3" s="21" t="s">
        <v>214</v>
      </c>
      <c r="AM3" s="21" t="s">
        <v>213</v>
      </c>
      <c r="AN3" s="21" t="s">
        <v>212</v>
      </c>
      <c r="AO3" s="21" t="s">
        <v>211</v>
      </c>
      <c r="AP3" s="21" t="s">
        <v>210</v>
      </c>
      <c r="AQ3" s="21" t="s">
        <v>209</v>
      </c>
      <c r="AR3" s="21" t="s">
        <v>208</v>
      </c>
      <c r="AS3" s="21" t="s">
        <v>207</v>
      </c>
      <c r="AT3" s="21" t="s">
        <v>206</v>
      </c>
      <c r="AU3" s="21" t="s">
        <v>205</v>
      </c>
      <c r="AV3" s="21" t="s">
        <v>204</v>
      </c>
      <c r="AW3" s="21" t="s">
        <v>203</v>
      </c>
      <c r="AX3" s="21" t="s">
        <v>202</v>
      </c>
      <c r="AY3" s="21" t="s">
        <v>201</v>
      </c>
      <c r="AZ3" s="21" t="s">
        <v>200</v>
      </c>
      <c r="BA3" s="21" t="s">
        <v>199</v>
      </c>
      <c r="BB3" s="21" t="s">
        <v>198</v>
      </c>
      <c r="BC3" s="21" t="s">
        <v>197</v>
      </c>
      <c r="BD3" s="21" t="s">
        <v>196</v>
      </c>
      <c r="BE3" s="21" t="s">
        <v>195</v>
      </c>
      <c r="BF3" s="21" t="s">
        <v>194</v>
      </c>
      <c r="BG3" s="21" t="s">
        <v>193</v>
      </c>
      <c r="BH3" s="21" t="s">
        <v>192</v>
      </c>
      <c r="BI3" s="21" t="s">
        <v>191</v>
      </c>
      <c r="BJ3" s="21" t="s">
        <v>190</v>
      </c>
      <c r="BK3" s="21" t="s">
        <v>189</v>
      </c>
      <c r="BL3" s="21" t="s">
        <v>188</v>
      </c>
      <c r="BM3" s="21" t="s">
        <v>187</v>
      </c>
      <c r="BN3" s="21" t="s">
        <v>186</v>
      </c>
      <c r="BO3" s="21" t="s">
        <v>185</v>
      </c>
      <c r="BP3" s="21" t="s">
        <v>184</v>
      </c>
      <c r="BQ3" s="21" t="s">
        <v>183</v>
      </c>
      <c r="BR3" s="21" t="s">
        <v>182</v>
      </c>
      <c r="BS3" s="21" t="s">
        <v>181</v>
      </c>
      <c r="BT3" s="21" t="s">
        <v>180</v>
      </c>
      <c r="BU3" s="21" t="s">
        <v>179</v>
      </c>
      <c r="BV3" s="21" t="s">
        <v>178</v>
      </c>
      <c r="BW3" s="21" t="s">
        <v>177</v>
      </c>
      <c r="BX3" s="21" t="s">
        <v>176</v>
      </c>
      <c r="BY3" s="21" t="s">
        <v>175</v>
      </c>
      <c r="BZ3" s="21" t="s">
        <v>174</v>
      </c>
      <c r="CA3" s="21" t="s">
        <v>173</v>
      </c>
      <c r="CB3" s="21" t="s">
        <v>172</v>
      </c>
      <c r="CC3" s="21" t="s">
        <v>171</v>
      </c>
      <c r="CD3" s="21" t="s">
        <v>170</v>
      </c>
      <c r="CE3" s="21" t="s">
        <v>169</v>
      </c>
      <c r="CF3" s="21" t="s">
        <v>168</v>
      </c>
      <c r="CG3" s="21" t="s">
        <v>167</v>
      </c>
      <c r="CH3" s="21" t="s">
        <v>166</v>
      </c>
      <c r="CI3" s="21" t="s">
        <v>165</v>
      </c>
      <c r="CJ3" s="21" t="s">
        <v>164</v>
      </c>
      <c r="CK3" s="21" t="s">
        <v>163</v>
      </c>
      <c r="CL3" s="21" t="s">
        <v>162</v>
      </c>
      <c r="CM3" s="21" t="s">
        <v>161</v>
      </c>
      <c r="CN3" s="21" t="s">
        <v>160</v>
      </c>
      <c r="CO3" s="21" t="s">
        <v>159</v>
      </c>
      <c r="CP3" s="21" t="s">
        <v>158</v>
      </c>
      <c r="CQ3" s="21" t="s">
        <v>157</v>
      </c>
      <c r="CR3" s="21" t="s">
        <v>156</v>
      </c>
      <c r="CS3" s="21" t="s">
        <v>155</v>
      </c>
      <c r="CT3" s="21" t="s">
        <v>154</v>
      </c>
      <c r="CU3" s="21" t="s">
        <v>153</v>
      </c>
      <c r="CV3" s="21" t="s">
        <v>152</v>
      </c>
      <c r="CW3" s="21" t="s">
        <v>151</v>
      </c>
      <c r="CX3" s="21" t="s">
        <v>150</v>
      </c>
      <c r="CY3" s="21" t="s">
        <v>149</v>
      </c>
      <c r="CZ3" s="21" t="s">
        <v>148</v>
      </c>
      <c r="DA3" s="21" t="s">
        <v>147</v>
      </c>
      <c r="DB3" s="21" t="s">
        <v>146</v>
      </c>
      <c r="DC3" s="21" t="s">
        <v>145</v>
      </c>
      <c r="DD3" s="21" t="s">
        <v>144</v>
      </c>
      <c r="DE3" s="21" t="s">
        <v>143</v>
      </c>
      <c r="DF3" s="608"/>
    </row>
    <row r="4" spans="1:111" s="6" customFormat="1" ht="17.149999999999999" customHeight="1" x14ac:dyDescent="0.35">
      <c r="A4" s="33"/>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34"/>
      <c r="DE4" s="21"/>
      <c r="DF4" s="35"/>
    </row>
    <row r="5" spans="1:111" x14ac:dyDescent="0.35">
      <c r="A5" s="13" t="s">
        <v>134</v>
      </c>
      <c r="B5" s="12">
        <v>2000000000</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E5" s="11"/>
      <c r="DF5" s="10">
        <f t="shared" ref="DF5:DF10" si="0">SUM(B5:DE5)</f>
        <v>2000000000</v>
      </c>
    </row>
    <row r="6" spans="1:111" x14ac:dyDescent="0.35">
      <c r="A6" s="14" t="s">
        <v>135</v>
      </c>
      <c r="B6" s="11">
        <v>20000000</v>
      </c>
      <c r="C6" s="11"/>
      <c r="D6" s="11"/>
      <c r="E6" s="11">
        <v>20000000</v>
      </c>
      <c r="F6" s="11">
        <v>20000000</v>
      </c>
      <c r="G6" s="11">
        <v>20000000</v>
      </c>
      <c r="H6" s="11">
        <v>20000000</v>
      </c>
      <c r="I6" s="11">
        <v>20000000</v>
      </c>
      <c r="J6" s="11">
        <v>20000000</v>
      </c>
      <c r="K6" s="11">
        <v>20000000</v>
      </c>
      <c r="L6" s="11">
        <v>20000000</v>
      </c>
      <c r="M6" s="11">
        <v>20000000</v>
      </c>
      <c r="N6" s="11">
        <v>20000000</v>
      </c>
      <c r="O6" s="11">
        <v>20000000</v>
      </c>
      <c r="P6" s="11">
        <v>20000000</v>
      </c>
      <c r="Q6" s="11">
        <v>20000000</v>
      </c>
      <c r="R6" s="11">
        <v>20000000</v>
      </c>
      <c r="S6" s="11">
        <v>20000000</v>
      </c>
      <c r="T6" s="11">
        <v>20000000</v>
      </c>
      <c r="U6" s="11">
        <v>20000000</v>
      </c>
      <c r="V6" s="11">
        <v>20000000</v>
      </c>
      <c r="W6" s="11">
        <v>20000000</v>
      </c>
      <c r="X6" s="11">
        <v>20000000</v>
      </c>
      <c r="Y6" s="11">
        <v>20000000</v>
      </c>
      <c r="Z6" s="11">
        <v>20000000</v>
      </c>
      <c r="AA6" s="11">
        <v>20000000</v>
      </c>
      <c r="AB6" s="11">
        <v>20000000</v>
      </c>
      <c r="AC6" s="11">
        <v>20000000</v>
      </c>
      <c r="AD6" s="11">
        <v>20000000</v>
      </c>
      <c r="AE6" s="11">
        <v>20000000</v>
      </c>
      <c r="AF6" s="11">
        <v>20000000</v>
      </c>
      <c r="AG6" s="11">
        <v>20000000</v>
      </c>
      <c r="AH6" s="11">
        <v>20000000</v>
      </c>
      <c r="AI6" s="11">
        <v>20000000</v>
      </c>
      <c r="AJ6" s="11">
        <v>20000000</v>
      </c>
      <c r="AK6" s="11">
        <v>20000000</v>
      </c>
      <c r="AL6" s="11">
        <v>20000000</v>
      </c>
      <c r="AM6" s="11">
        <v>20000000</v>
      </c>
      <c r="AN6" s="11">
        <v>20000000</v>
      </c>
      <c r="AO6" s="11">
        <v>20000000</v>
      </c>
      <c r="AP6" s="11">
        <v>20000000</v>
      </c>
      <c r="AQ6" s="11">
        <v>20000000</v>
      </c>
      <c r="AR6" s="11">
        <v>20000000</v>
      </c>
      <c r="AS6" s="11">
        <v>20000000</v>
      </c>
      <c r="AT6" s="11">
        <v>20000000</v>
      </c>
      <c r="AU6" s="11">
        <v>20000000</v>
      </c>
      <c r="AV6" s="11">
        <v>20000000</v>
      </c>
      <c r="AW6" s="11">
        <v>20000000</v>
      </c>
      <c r="AX6" s="11">
        <v>20000000</v>
      </c>
      <c r="AY6" s="11">
        <v>20000000</v>
      </c>
      <c r="AZ6" s="11">
        <v>20000000</v>
      </c>
      <c r="BA6" s="11">
        <v>20000000</v>
      </c>
      <c r="BB6" s="11">
        <v>20000000</v>
      </c>
      <c r="BC6" s="11">
        <v>20000000</v>
      </c>
      <c r="BD6" s="11">
        <v>20000000</v>
      </c>
      <c r="BE6" s="11">
        <v>20000000</v>
      </c>
      <c r="BF6" s="11">
        <v>20000000</v>
      </c>
      <c r="BG6" s="11">
        <v>20000000</v>
      </c>
      <c r="BH6" s="11">
        <v>20000000</v>
      </c>
      <c r="BI6" s="11">
        <v>20000000</v>
      </c>
      <c r="BJ6" s="11">
        <v>20000000</v>
      </c>
      <c r="BK6" s="11">
        <v>20000000</v>
      </c>
      <c r="BL6" s="11">
        <v>20000000</v>
      </c>
      <c r="BM6" s="11">
        <v>20000000</v>
      </c>
      <c r="BN6" s="11">
        <v>20000000</v>
      </c>
      <c r="BO6" s="11">
        <v>20000000</v>
      </c>
      <c r="BP6" s="11">
        <v>20000000</v>
      </c>
      <c r="BQ6" s="11"/>
      <c r="BR6" s="11"/>
      <c r="BS6" s="11"/>
      <c r="BT6" s="11"/>
      <c r="BU6" s="11"/>
      <c r="BV6" s="11"/>
      <c r="BW6" s="11"/>
      <c r="BX6" s="11"/>
      <c r="BY6" s="11"/>
      <c r="BZ6" s="11">
        <v>20000000</v>
      </c>
      <c r="CA6" s="11">
        <v>20000000</v>
      </c>
      <c r="CB6" s="11">
        <v>20000000</v>
      </c>
      <c r="CC6" s="11">
        <v>20000000</v>
      </c>
      <c r="CD6" s="11">
        <v>20000000</v>
      </c>
      <c r="CE6" s="11">
        <v>20000000</v>
      </c>
      <c r="CF6" s="11">
        <v>20000000</v>
      </c>
      <c r="CG6" s="11">
        <v>20000000</v>
      </c>
      <c r="CH6" s="11">
        <v>20000000</v>
      </c>
      <c r="CI6" s="11"/>
      <c r="CJ6" s="11">
        <v>20000000</v>
      </c>
      <c r="CK6" s="11">
        <v>20000000</v>
      </c>
      <c r="CL6" s="11">
        <v>20000000</v>
      </c>
      <c r="CM6" s="11">
        <v>20000000</v>
      </c>
      <c r="CN6" s="11">
        <v>20000000</v>
      </c>
      <c r="CO6" s="11">
        <v>20000000</v>
      </c>
      <c r="CP6" s="11"/>
      <c r="CQ6" s="11"/>
      <c r="CR6" s="11"/>
      <c r="CS6" s="11"/>
      <c r="CT6" s="11"/>
      <c r="CU6" s="11"/>
      <c r="CV6" s="11"/>
      <c r="CW6" s="11"/>
      <c r="CX6" s="11"/>
      <c r="CY6" s="11"/>
      <c r="CZ6" s="11"/>
      <c r="DA6" s="11"/>
      <c r="DB6" s="11"/>
      <c r="DC6" s="11"/>
      <c r="DE6" s="11"/>
      <c r="DF6" s="10">
        <f t="shared" si="0"/>
        <v>1600000000</v>
      </c>
    </row>
    <row r="7" spans="1:111" x14ac:dyDescent="0.35">
      <c r="A7" s="20" t="s">
        <v>142</v>
      </c>
      <c r="B7" s="12">
        <v>240397425.06999993</v>
      </c>
      <c r="C7" s="11">
        <v>33398372.57</v>
      </c>
      <c r="D7" s="11">
        <v>19923167</v>
      </c>
      <c r="E7" s="11">
        <v>2101218.19</v>
      </c>
      <c r="F7" s="11">
        <v>2568699.19</v>
      </c>
      <c r="G7" s="11">
        <v>4308886.1900000004</v>
      </c>
      <c r="H7" s="11">
        <v>3718287</v>
      </c>
      <c r="I7" s="11">
        <v>5192052.38</v>
      </c>
      <c r="J7" s="11">
        <v>9746299.1900000013</v>
      </c>
      <c r="K7" s="11">
        <v>21275838.379999999</v>
      </c>
      <c r="L7" s="11">
        <v>17302436.379999999</v>
      </c>
      <c r="M7" s="11">
        <v>15541034.380000001</v>
      </c>
      <c r="N7" s="11">
        <v>2101218</v>
      </c>
      <c r="O7" s="11">
        <v>12320346.190000001</v>
      </c>
      <c r="P7" s="11">
        <v>3672014.38</v>
      </c>
      <c r="Q7" s="11">
        <v>16671294.380000001</v>
      </c>
      <c r="R7" s="11">
        <v>38325737.380000003</v>
      </c>
      <c r="S7" s="11">
        <v>13435253.190000001</v>
      </c>
      <c r="T7" s="11">
        <v>9108023.1899999995</v>
      </c>
      <c r="U7" s="11">
        <v>21241917.190000001</v>
      </c>
      <c r="V7" s="11">
        <v>12037100.380000001</v>
      </c>
      <c r="W7" s="11">
        <v>3897217.19</v>
      </c>
      <c r="X7" s="11"/>
      <c r="Y7" s="11"/>
      <c r="Z7" s="11">
        <v>9800000</v>
      </c>
      <c r="AA7" s="11">
        <v>4894436.38</v>
      </c>
      <c r="AB7" s="11">
        <v>13308608.380000001</v>
      </c>
      <c r="AC7" s="11">
        <v>15554780.379999999</v>
      </c>
      <c r="AD7" s="11">
        <v>12978174.189999999</v>
      </c>
      <c r="AE7" s="11">
        <v>9331644.3800000008</v>
      </c>
      <c r="AF7" s="11">
        <v>15842217.189999999</v>
      </c>
      <c r="AG7" s="11">
        <v>7444422</v>
      </c>
      <c r="AH7" s="11"/>
      <c r="AI7" s="11">
        <v>12112406</v>
      </c>
      <c r="AJ7" s="11">
        <v>25691660</v>
      </c>
      <c r="AK7" s="11">
        <v>19569032</v>
      </c>
      <c r="AL7" s="11">
        <v>7966099</v>
      </c>
      <c r="AM7" s="11">
        <v>3000000</v>
      </c>
      <c r="AN7" s="11">
        <v>12471429.189999999</v>
      </c>
      <c r="AO7" s="11">
        <v>4972000</v>
      </c>
      <c r="AP7" s="11">
        <v>6983780</v>
      </c>
      <c r="AQ7" s="11">
        <v>29323617</v>
      </c>
      <c r="AR7" s="11">
        <v>8697490</v>
      </c>
      <c r="AS7" s="11">
        <v>12533800</v>
      </c>
      <c r="AT7" s="11">
        <v>13874017.189999999</v>
      </c>
      <c r="AU7" s="11">
        <v>29067730.189999998</v>
      </c>
      <c r="AV7" s="11">
        <v>1566000</v>
      </c>
      <c r="AW7" s="11">
        <v>15205587</v>
      </c>
      <c r="AX7" s="11">
        <v>19373617</v>
      </c>
      <c r="AY7" s="11">
        <v>20886670</v>
      </c>
      <c r="AZ7" s="11">
        <v>7868251</v>
      </c>
      <c r="BA7" s="11">
        <v>12231070</v>
      </c>
      <c r="BB7" s="11">
        <v>21677232</v>
      </c>
      <c r="BC7" s="11">
        <v>7548410.3799999999</v>
      </c>
      <c r="BD7" s="11">
        <v>2450001</v>
      </c>
      <c r="BE7" s="11">
        <v>20878254.189999998</v>
      </c>
      <c r="BF7" s="11"/>
      <c r="BG7" s="11">
        <v>4039434</v>
      </c>
      <c r="BH7" s="11">
        <v>41215840.189999998</v>
      </c>
      <c r="BI7" s="11"/>
      <c r="BJ7" s="11">
        <v>12354027.57</v>
      </c>
      <c r="BK7" s="11">
        <v>9029720</v>
      </c>
      <c r="BL7" s="11">
        <v>3243716</v>
      </c>
      <c r="BM7" s="11">
        <v>14586722.379999999</v>
      </c>
      <c r="BN7" s="11">
        <v>12548644.57</v>
      </c>
      <c r="BO7" s="11">
        <v>3224661</v>
      </c>
      <c r="BP7" s="11">
        <v>1285746</v>
      </c>
      <c r="BQ7" s="11"/>
      <c r="BR7" s="11"/>
      <c r="BS7" s="11"/>
      <c r="BT7" s="11"/>
      <c r="BU7" s="11"/>
      <c r="BV7" s="11"/>
      <c r="BW7" s="11"/>
      <c r="BX7" s="11"/>
      <c r="BY7" s="11"/>
      <c r="BZ7" s="11">
        <v>30439621</v>
      </c>
      <c r="CA7" s="11">
        <v>13423800.380000001</v>
      </c>
      <c r="CB7" s="11">
        <v>11726147.380000001</v>
      </c>
      <c r="CC7" s="11">
        <v>22023884</v>
      </c>
      <c r="CD7" s="11"/>
      <c r="CE7" s="11">
        <v>9948094.7599999979</v>
      </c>
      <c r="CF7" s="11">
        <v>7701982.3799999999</v>
      </c>
      <c r="CG7" s="11">
        <v>10022992.439999999</v>
      </c>
      <c r="CH7" s="11">
        <v>2101218</v>
      </c>
      <c r="CI7" s="11"/>
      <c r="CJ7" s="11">
        <v>6724044</v>
      </c>
      <c r="CK7" s="11">
        <v>12674195.84</v>
      </c>
      <c r="CL7" s="11"/>
      <c r="CM7" s="11"/>
      <c r="CN7" s="11"/>
      <c r="CO7" s="11"/>
      <c r="CP7" s="11"/>
      <c r="CQ7" s="11"/>
      <c r="CR7" s="11"/>
      <c r="CS7" s="11"/>
      <c r="CT7" s="11"/>
      <c r="CU7" s="11"/>
      <c r="CV7" s="11"/>
      <c r="CW7" s="11"/>
      <c r="CX7" s="11"/>
      <c r="CY7" s="11"/>
      <c r="CZ7" s="11"/>
      <c r="DA7" s="11"/>
      <c r="DB7" s="11">
        <v>10710000</v>
      </c>
      <c r="DC7" s="11">
        <v>19883710</v>
      </c>
      <c r="DD7" s="16">
        <v>6000000</v>
      </c>
      <c r="DE7" s="11"/>
      <c r="DF7" s="10">
        <f t="shared" si="0"/>
        <v>1178294475.3200002</v>
      </c>
    </row>
    <row r="8" spans="1:111" x14ac:dyDescent="0.35">
      <c r="A8" s="14" t="s">
        <v>139</v>
      </c>
      <c r="B8" s="12">
        <v>602786290.39000225</v>
      </c>
      <c r="C8" s="11">
        <v>460494471.69000024</v>
      </c>
      <c r="D8" s="11">
        <v>48992954.179999985</v>
      </c>
      <c r="E8" s="11">
        <v>40055071.32</v>
      </c>
      <c r="F8" s="11">
        <v>26738868.880000003</v>
      </c>
      <c r="G8" s="11">
        <v>22325359.079999998</v>
      </c>
      <c r="H8" s="11">
        <v>40757288.959999993</v>
      </c>
      <c r="I8" s="11">
        <v>70850431.879999995</v>
      </c>
      <c r="J8" s="11">
        <v>126261157.45999999</v>
      </c>
      <c r="K8" s="11">
        <v>201863558.76000011</v>
      </c>
      <c r="L8" s="11">
        <v>153612593.20000002</v>
      </c>
      <c r="M8" s="11">
        <v>89208955.679999992</v>
      </c>
      <c r="N8" s="11">
        <v>45074514.169999994</v>
      </c>
      <c r="O8" s="11">
        <v>149218572.94999999</v>
      </c>
      <c r="P8" s="11">
        <v>79232689.559999987</v>
      </c>
      <c r="Q8" s="11">
        <v>126544127.88</v>
      </c>
      <c r="R8" s="11">
        <v>286362797.27000034</v>
      </c>
      <c r="S8" s="11">
        <v>102670271.43999997</v>
      </c>
      <c r="T8" s="11">
        <v>38132212.039999999</v>
      </c>
      <c r="U8" s="11">
        <v>206417573.76000002</v>
      </c>
      <c r="V8" s="11">
        <v>195964622.12000024</v>
      </c>
      <c r="W8" s="11">
        <v>79444582.239999995</v>
      </c>
      <c r="X8" s="11">
        <v>189002318.96000001</v>
      </c>
      <c r="Y8" s="11">
        <v>58607938.039999992</v>
      </c>
      <c r="Z8" s="11">
        <v>158872091.53000006</v>
      </c>
      <c r="AA8" s="11">
        <v>57265918.75999999</v>
      </c>
      <c r="AB8" s="11">
        <v>87587252.559999987</v>
      </c>
      <c r="AC8" s="11">
        <v>53058167.719999999</v>
      </c>
      <c r="AD8" s="11">
        <v>56926689.159999996</v>
      </c>
      <c r="AE8" s="11">
        <v>54289175.359999999</v>
      </c>
      <c r="AF8" s="11">
        <v>62814305.439999998</v>
      </c>
      <c r="AG8" s="11">
        <v>59526928.359999999</v>
      </c>
      <c r="AH8" s="11">
        <v>78574737.079999998</v>
      </c>
      <c r="AI8" s="11">
        <v>127731883.08</v>
      </c>
      <c r="AJ8" s="11">
        <v>87458083.719999999</v>
      </c>
      <c r="AK8" s="11">
        <v>77144862.719999999</v>
      </c>
      <c r="AL8" s="11">
        <v>43585348.719999999</v>
      </c>
      <c r="AM8" s="11">
        <v>132630049.36</v>
      </c>
      <c r="AN8" s="11">
        <v>40014732.719999999</v>
      </c>
      <c r="AO8" s="11">
        <v>101195761.64</v>
      </c>
      <c r="AP8" s="11">
        <v>41523444.359999999</v>
      </c>
      <c r="AQ8" s="11">
        <v>112445842.31999999</v>
      </c>
      <c r="AR8" s="11">
        <v>33738726.439999998</v>
      </c>
      <c r="AS8" s="11">
        <v>61141048.439999998</v>
      </c>
      <c r="AT8" s="11">
        <v>71717244.359999999</v>
      </c>
      <c r="AU8" s="11">
        <v>67021702.439999998</v>
      </c>
      <c r="AV8" s="11">
        <v>87325914.079999998</v>
      </c>
      <c r="AW8" s="11">
        <v>68777102.359999999</v>
      </c>
      <c r="AX8" s="11">
        <v>78492151.719999999</v>
      </c>
      <c r="AY8" s="11">
        <v>84933798.359999999</v>
      </c>
      <c r="AZ8" s="11">
        <v>125098215.36</v>
      </c>
      <c r="BA8" s="11">
        <v>73831985.719999999</v>
      </c>
      <c r="BB8" s="11">
        <v>100769388.44</v>
      </c>
      <c r="BC8" s="11">
        <v>116859433.47999996</v>
      </c>
      <c r="BD8" s="11">
        <v>42486767.939999998</v>
      </c>
      <c r="BE8" s="11">
        <v>84412330.799999967</v>
      </c>
      <c r="BF8" s="11">
        <v>81984473.919999972</v>
      </c>
      <c r="BG8" s="11">
        <v>77567917.679999962</v>
      </c>
      <c r="BH8" s="11">
        <v>115052740.71999994</v>
      </c>
      <c r="BI8" s="11">
        <v>74621953.039999992</v>
      </c>
      <c r="BJ8" s="11">
        <v>239733528.52000028</v>
      </c>
      <c r="BK8" s="11">
        <v>55668301.839999989</v>
      </c>
      <c r="BL8" s="11">
        <v>122943851.31999993</v>
      </c>
      <c r="BM8" s="11">
        <v>97213040.959999949</v>
      </c>
      <c r="BN8" s="11">
        <v>145010639.80000001</v>
      </c>
      <c r="BO8" s="11">
        <v>73213224.719999969</v>
      </c>
      <c r="BP8" s="11">
        <v>139287906.35999992</v>
      </c>
      <c r="BQ8" s="11"/>
      <c r="BR8" s="11"/>
      <c r="BS8" s="11"/>
      <c r="BT8" s="11"/>
      <c r="BU8" s="11"/>
      <c r="BV8" s="11"/>
      <c r="BW8" s="11"/>
      <c r="BX8" s="11"/>
      <c r="BY8" s="11"/>
      <c r="BZ8" s="11">
        <v>110529667.08</v>
      </c>
      <c r="CA8" s="11">
        <v>85909252.959999993</v>
      </c>
      <c r="CB8" s="11">
        <v>106907932.67999996</v>
      </c>
      <c r="CC8" s="11">
        <v>132934606.32999992</v>
      </c>
      <c r="CD8" s="11">
        <v>105039544.99999996</v>
      </c>
      <c r="CE8" s="11">
        <v>143588787.44000003</v>
      </c>
      <c r="CF8" s="11">
        <v>115250123.72</v>
      </c>
      <c r="CG8" s="11">
        <v>24481896.949999999</v>
      </c>
      <c r="CH8" s="11">
        <v>56534068.029999994</v>
      </c>
      <c r="CI8" s="11">
        <v>800000</v>
      </c>
      <c r="CJ8" s="11">
        <v>20107076.82</v>
      </c>
      <c r="CK8" s="11">
        <v>74005059.660000026</v>
      </c>
      <c r="CL8" s="11">
        <v>30652390.159999993</v>
      </c>
      <c r="CM8" s="11">
        <v>25420157</v>
      </c>
      <c r="CN8" s="11">
        <v>28771792</v>
      </c>
      <c r="CO8" s="11">
        <v>6736128</v>
      </c>
      <c r="CP8" s="11"/>
      <c r="CQ8" s="11"/>
      <c r="CR8" s="11"/>
      <c r="CS8" s="11"/>
      <c r="CT8" s="11"/>
      <c r="CU8" s="11"/>
      <c r="CV8" s="11"/>
      <c r="CW8" s="11"/>
      <c r="CX8" s="11"/>
      <c r="CY8" s="11"/>
      <c r="CZ8" s="11"/>
      <c r="DA8" s="11"/>
      <c r="DB8" s="11">
        <v>86292403</v>
      </c>
      <c r="DC8" s="11">
        <v>91143873</v>
      </c>
      <c r="DD8" s="16">
        <v>24509437</v>
      </c>
      <c r="DE8" s="11">
        <v>51448163</v>
      </c>
      <c r="DF8" s="10">
        <f t="shared" si="0"/>
        <v>8513230245.170001</v>
      </c>
    </row>
    <row r="9" spans="1:111" x14ac:dyDescent="0.35">
      <c r="A9" s="14" t="s">
        <v>138</v>
      </c>
      <c r="B9" s="12">
        <v>20000000</v>
      </c>
      <c r="C9" s="11">
        <v>7014394776.9300013</v>
      </c>
      <c r="D9" s="11">
        <v>3007025714.5299978</v>
      </c>
      <c r="E9" s="11">
        <v>201431234.73000041</v>
      </c>
      <c r="F9" s="11">
        <v>124269449.91</v>
      </c>
      <c r="G9" s="11">
        <v>279184437.88000035</v>
      </c>
      <c r="H9" s="11">
        <v>162466020.25000006</v>
      </c>
      <c r="I9" s="11">
        <v>135491639.57999983</v>
      </c>
      <c r="J9" s="11">
        <v>363239687</v>
      </c>
      <c r="K9" s="11">
        <v>220038083.94000053</v>
      </c>
      <c r="L9" s="11">
        <v>212590052.56000069</v>
      </c>
      <c r="M9" s="11">
        <v>103371790.70999998</v>
      </c>
      <c r="N9" s="11">
        <v>115391275.17999993</v>
      </c>
      <c r="O9" s="11">
        <v>237372875.05999985</v>
      </c>
      <c r="P9" s="11">
        <v>198449974.95000026</v>
      </c>
      <c r="Q9" s="11">
        <v>450554696.58999938</v>
      </c>
      <c r="R9" s="11">
        <v>369151989.38999903</v>
      </c>
      <c r="S9" s="11">
        <v>592400945.87</v>
      </c>
      <c r="T9" s="11">
        <v>169462065.79999968</v>
      </c>
      <c r="U9" s="11">
        <v>743026973.1700021</v>
      </c>
      <c r="V9" s="11">
        <v>269863678.37999964</v>
      </c>
      <c r="W9" s="11">
        <v>188499807.99999997</v>
      </c>
      <c r="X9" s="11">
        <v>192301779.49000043</v>
      </c>
      <c r="Y9" s="11">
        <v>128312165.23</v>
      </c>
      <c r="Z9" s="11">
        <v>218552559.61000004</v>
      </c>
      <c r="AA9" s="11">
        <v>126075731.96000001</v>
      </c>
      <c r="AB9" s="11">
        <v>449637456.96999997</v>
      </c>
      <c r="AC9" s="11">
        <v>179439358.57999995</v>
      </c>
      <c r="AD9" s="11">
        <v>135356749.92999986</v>
      </c>
      <c r="AE9" s="11">
        <v>113812540.83999987</v>
      </c>
      <c r="AF9" s="11">
        <v>159632041.86999997</v>
      </c>
      <c r="AG9" s="11">
        <v>164987724.5799998</v>
      </c>
      <c r="AH9" s="11">
        <v>516881493.68000019</v>
      </c>
      <c r="AI9" s="11">
        <v>218239779.54000011</v>
      </c>
      <c r="AJ9" s="11">
        <v>167230155.81999999</v>
      </c>
      <c r="AK9" s="11">
        <v>197870199.28000018</v>
      </c>
      <c r="AL9" s="11">
        <v>120536444.22999975</v>
      </c>
      <c r="AM9" s="11">
        <v>277588375.81000048</v>
      </c>
      <c r="AN9" s="11">
        <v>326403909.83999997</v>
      </c>
      <c r="AO9" s="11">
        <v>202443240.02000043</v>
      </c>
      <c r="AP9" s="11">
        <v>317086346.27000058</v>
      </c>
      <c r="AQ9" s="11">
        <v>410807369.62000054</v>
      </c>
      <c r="AR9" s="11">
        <v>144575630.29999962</v>
      </c>
      <c r="AS9" s="11">
        <v>133287354.20999976</v>
      </c>
      <c r="AT9" s="11">
        <v>118444265.78999984</v>
      </c>
      <c r="AU9" s="11">
        <v>227586394.26999989</v>
      </c>
      <c r="AV9" s="11">
        <v>120472338.46999998</v>
      </c>
      <c r="AW9" s="11">
        <v>133813264.16999976</v>
      </c>
      <c r="AX9" s="11">
        <v>125741069.65999964</v>
      </c>
      <c r="AY9" s="11">
        <v>224481876.37999961</v>
      </c>
      <c r="AZ9" s="11">
        <v>191090191.84999973</v>
      </c>
      <c r="BA9" s="11">
        <v>116524372.68999964</v>
      </c>
      <c r="BB9" s="11">
        <v>108772973.97999994</v>
      </c>
      <c r="BC9" s="11">
        <v>197680967.63999975</v>
      </c>
      <c r="BD9" s="11">
        <v>142887314.14999947</v>
      </c>
      <c r="BE9" s="11">
        <v>114377692.07999991</v>
      </c>
      <c r="BF9" s="11">
        <v>196054548.70000005</v>
      </c>
      <c r="BG9" s="11">
        <v>185657604.16999984</v>
      </c>
      <c r="BH9" s="11">
        <v>176040685.73000026</v>
      </c>
      <c r="BI9" s="11">
        <v>182832044.59000042</v>
      </c>
      <c r="BJ9" s="11">
        <v>766931111.68000042</v>
      </c>
      <c r="BK9" s="11">
        <v>135350350.0699999</v>
      </c>
      <c r="BL9" s="11">
        <v>160772637.18000031</v>
      </c>
      <c r="BM9" s="11">
        <v>160746418.28999999</v>
      </c>
      <c r="BN9" s="11">
        <v>228375812.40000057</v>
      </c>
      <c r="BO9" s="11">
        <v>109685988.80999996</v>
      </c>
      <c r="BP9" s="11">
        <v>209448600.67999992</v>
      </c>
      <c r="BQ9" s="11">
        <v>10809088.499999994</v>
      </c>
      <c r="BR9" s="11">
        <v>7222088.7899999926</v>
      </c>
      <c r="BS9" s="11">
        <v>9197148.3900000025</v>
      </c>
      <c r="BT9" s="11">
        <v>9470437.9499999993</v>
      </c>
      <c r="BU9" s="11">
        <v>7079171.9099999983</v>
      </c>
      <c r="BV9" s="11">
        <v>7940663.2400000012</v>
      </c>
      <c r="BW9" s="11">
        <v>5863938.9600000037</v>
      </c>
      <c r="BX9" s="11">
        <v>6971703.3000000045</v>
      </c>
      <c r="BY9" s="11">
        <v>8551742.3900000006</v>
      </c>
      <c r="BZ9" s="11">
        <v>185814842.9499996</v>
      </c>
      <c r="CA9" s="11">
        <v>127376312.17999969</v>
      </c>
      <c r="CB9" s="11">
        <v>130378390.75999986</v>
      </c>
      <c r="CC9" s="11">
        <v>137775398.97999996</v>
      </c>
      <c r="CD9" s="11">
        <v>111687637.04999985</v>
      </c>
      <c r="CE9" s="11">
        <v>182997777.72999975</v>
      </c>
      <c r="CF9" s="11">
        <v>197408540.38999966</v>
      </c>
      <c r="CG9" s="11">
        <v>145209687.97000021</v>
      </c>
      <c r="CH9" s="11">
        <v>131728175.00999995</v>
      </c>
      <c r="CI9" s="11">
        <v>34243683.689999998</v>
      </c>
      <c r="CJ9" s="11">
        <v>167726394.47999972</v>
      </c>
      <c r="CK9" s="11">
        <v>124469833.45000003</v>
      </c>
      <c r="CL9" s="11">
        <v>47102169.339999996</v>
      </c>
      <c r="CM9" s="11">
        <v>39445331.750000045</v>
      </c>
      <c r="CN9" s="11">
        <v>100710058.31999992</v>
      </c>
      <c r="CO9" s="11">
        <v>112860035.95000003</v>
      </c>
      <c r="CP9" s="11">
        <v>6172230.7199999997</v>
      </c>
      <c r="CQ9" s="11">
        <v>8129686.6099999994</v>
      </c>
      <c r="CR9" s="11">
        <v>4568343.76</v>
      </c>
      <c r="CS9" s="11">
        <v>10719200.809999999</v>
      </c>
      <c r="CT9" s="11">
        <v>9011523.4800000004</v>
      </c>
      <c r="CU9" s="11">
        <v>7545534.6499999994</v>
      </c>
      <c r="CV9" s="11">
        <v>9300840.2899999991</v>
      </c>
      <c r="CW9" s="11">
        <v>6360052.2599999998</v>
      </c>
      <c r="CX9" s="11">
        <v>5176473.3899999997</v>
      </c>
      <c r="CY9" s="11">
        <v>6497253.9000000004</v>
      </c>
      <c r="CZ9" s="11">
        <v>6126087.2399999965</v>
      </c>
      <c r="DA9" s="11">
        <v>7306925.0299999984</v>
      </c>
      <c r="DB9" s="11">
        <v>171611431</v>
      </c>
      <c r="DC9" s="11">
        <v>181872273</v>
      </c>
      <c r="DD9" s="16">
        <v>259051742</v>
      </c>
      <c r="DE9" s="11">
        <v>3777524228</v>
      </c>
      <c r="DF9" s="10">
        <f t="shared" si="0"/>
        <v>30939518181.089996</v>
      </c>
      <c r="DG9" s="10">
        <f>DF9*1.5/1000</f>
        <v>46409277.271634996</v>
      </c>
    </row>
    <row r="10" spans="1:111" x14ac:dyDescent="0.35">
      <c r="A10" s="14" t="s">
        <v>137</v>
      </c>
      <c r="B10" s="12">
        <v>20000000</v>
      </c>
      <c r="C10" s="11"/>
      <c r="D10" s="11"/>
      <c r="E10" s="11">
        <v>20000000</v>
      </c>
      <c r="F10" s="11">
        <v>20000000</v>
      </c>
      <c r="G10" s="11">
        <v>20000000</v>
      </c>
      <c r="H10" s="11">
        <v>20000000</v>
      </c>
      <c r="I10" s="11">
        <v>20000000</v>
      </c>
      <c r="J10" s="11">
        <v>20000000</v>
      </c>
      <c r="K10" s="11">
        <v>20000000</v>
      </c>
      <c r="L10" s="11">
        <v>20000000</v>
      </c>
      <c r="M10" s="11">
        <v>20000000</v>
      </c>
      <c r="N10" s="11">
        <v>20000000</v>
      </c>
      <c r="O10" s="11">
        <v>20000000</v>
      </c>
      <c r="P10" s="11">
        <v>20000000</v>
      </c>
      <c r="Q10" s="11">
        <v>20000000</v>
      </c>
      <c r="R10" s="11">
        <v>20000000</v>
      </c>
      <c r="S10" s="11">
        <v>20000000</v>
      </c>
      <c r="T10" s="11">
        <v>20000000</v>
      </c>
      <c r="U10" s="11">
        <v>20000000</v>
      </c>
      <c r="V10" s="11">
        <v>20000000</v>
      </c>
      <c r="W10" s="11">
        <v>20000000</v>
      </c>
      <c r="X10" s="11">
        <v>20000000</v>
      </c>
      <c r="Y10" s="11">
        <v>20000000</v>
      </c>
      <c r="Z10" s="11">
        <v>20000000</v>
      </c>
      <c r="AA10" s="11">
        <v>20000000</v>
      </c>
      <c r="AB10" s="11">
        <v>20000000</v>
      </c>
      <c r="AC10" s="11">
        <v>20000000</v>
      </c>
      <c r="AD10" s="11">
        <v>20000000</v>
      </c>
      <c r="AE10" s="11">
        <v>20000000</v>
      </c>
      <c r="AF10" s="11">
        <v>20000000</v>
      </c>
      <c r="AG10" s="11">
        <v>20000000</v>
      </c>
      <c r="AH10" s="11">
        <v>20000000</v>
      </c>
      <c r="AI10" s="11">
        <v>20000000</v>
      </c>
      <c r="AJ10" s="11">
        <v>20000000</v>
      </c>
      <c r="AK10" s="11">
        <v>20000000</v>
      </c>
      <c r="AL10" s="11">
        <v>20000000</v>
      </c>
      <c r="AM10" s="11">
        <v>20000000</v>
      </c>
      <c r="AN10" s="11">
        <v>20000000</v>
      </c>
      <c r="AO10" s="11">
        <v>20000000</v>
      </c>
      <c r="AP10" s="11">
        <v>20000000</v>
      </c>
      <c r="AQ10" s="11">
        <v>20000000</v>
      </c>
      <c r="AR10" s="11">
        <v>20000000</v>
      </c>
      <c r="AS10" s="11">
        <v>20000000</v>
      </c>
      <c r="AT10" s="11">
        <v>20000000</v>
      </c>
      <c r="AU10" s="11">
        <v>20000000</v>
      </c>
      <c r="AV10" s="11">
        <v>20000000</v>
      </c>
      <c r="AW10" s="11">
        <v>20000000</v>
      </c>
      <c r="AX10" s="11">
        <v>20000000</v>
      </c>
      <c r="AY10" s="11">
        <v>20000000</v>
      </c>
      <c r="AZ10" s="11">
        <v>20000000</v>
      </c>
      <c r="BA10" s="11">
        <v>20000000</v>
      </c>
      <c r="BB10" s="11">
        <v>20000000</v>
      </c>
      <c r="BC10" s="11">
        <v>20000000</v>
      </c>
      <c r="BD10" s="11">
        <v>20000000</v>
      </c>
      <c r="BE10" s="11">
        <v>20000000</v>
      </c>
      <c r="BF10" s="11">
        <v>20000000</v>
      </c>
      <c r="BG10" s="11">
        <v>20000000</v>
      </c>
      <c r="BH10" s="11">
        <v>20000000</v>
      </c>
      <c r="BI10" s="11">
        <v>20000000</v>
      </c>
      <c r="BJ10" s="11">
        <v>20000000</v>
      </c>
      <c r="BK10" s="11">
        <v>20000000</v>
      </c>
      <c r="BL10" s="11">
        <v>20000000</v>
      </c>
      <c r="BM10" s="11">
        <v>20000000</v>
      </c>
      <c r="BN10" s="11">
        <v>20000000</v>
      </c>
      <c r="BO10" s="11">
        <v>20000000</v>
      </c>
      <c r="BP10" s="11">
        <v>20000000</v>
      </c>
      <c r="BQ10" s="11"/>
      <c r="BR10" s="11"/>
      <c r="BS10" s="11"/>
      <c r="BT10" s="11"/>
      <c r="BU10" s="11"/>
      <c r="BV10" s="11"/>
      <c r="BW10" s="11"/>
      <c r="BX10" s="11"/>
      <c r="BY10" s="11"/>
      <c r="BZ10" s="11">
        <v>20000000</v>
      </c>
      <c r="CA10" s="11">
        <v>20000000</v>
      </c>
      <c r="CB10" s="11">
        <v>20000000</v>
      </c>
      <c r="CC10" s="11">
        <v>20000000</v>
      </c>
      <c r="CD10" s="11">
        <v>20000000</v>
      </c>
      <c r="CE10" s="11">
        <v>20000000</v>
      </c>
      <c r="CF10" s="11">
        <v>20000000</v>
      </c>
      <c r="CG10" s="11">
        <v>20000000</v>
      </c>
      <c r="CH10" s="11">
        <v>20000000</v>
      </c>
      <c r="CI10" s="11">
        <v>20000000</v>
      </c>
      <c r="CJ10" s="11">
        <v>20000000</v>
      </c>
      <c r="CK10" s="11">
        <v>20000000</v>
      </c>
      <c r="CL10" s="11">
        <v>20000000</v>
      </c>
      <c r="CM10" s="11">
        <v>20000000</v>
      </c>
      <c r="CN10" s="11">
        <v>20000000</v>
      </c>
      <c r="CO10" s="11">
        <v>20000000</v>
      </c>
      <c r="CP10" s="11"/>
      <c r="CQ10" s="11"/>
      <c r="CR10" s="11"/>
      <c r="CS10" s="11"/>
      <c r="CT10" s="11"/>
      <c r="CU10" s="11"/>
      <c r="CV10" s="11"/>
      <c r="CW10" s="11"/>
      <c r="CX10" s="11"/>
      <c r="CY10" s="11"/>
      <c r="CZ10" s="11"/>
      <c r="DA10" s="11"/>
      <c r="DB10" s="11">
        <v>20000000</v>
      </c>
      <c r="DC10" s="11">
        <v>20000000</v>
      </c>
      <c r="DD10" s="16">
        <v>20000000</v>
      </c>
      <c r="DE10" s="11"/>
      <c r="DF10" s="10">
        <f t="shared" si="0"/>
        <v>1680000000</v>
      </c>
    </row>
    <row r="11" spans="1:111" x14ac:dyDescent="0.35">
      <c r="A11" s="30"/>
      <c r="B11" s="31">
        <f t="shared" ref="B11:AG11" si="1">SUM(B15:B16)</f>
        <v>786634839.51000023</v>
      </c>
      <c r="C11" s="31">
        <f t="shared" si="1"/>
        <v>132160117.58</v>
      </c>
      <c r="D11" s="31">
        <f t="shared" si="1"/>
        <v>62783037.800000004</v>
      </c>
      <c r="E11" s="31">
        <f t="shared" si="1"/>
        <v>16566247.079999998</v>
      </c>
      <c r="F11" s="31">
        <f t="shared" si="1"/>
        <v>17643978.719999999</v>
      </c>
      <c r="G11" s="31">
        <f t="shared" si="1"/>
        <v>27122520.079999998</v>
      </c>
      <c r="H11" s="31">
        <f t="shared" si="1"/>
        <v>22036472.719999999</v>
      </c>
      <c r="I11" s="31">
        <f t="shared" si="1"/>
        <v>27423315.359999999</v>
      </c>
      <c r="J11" s="31">
        <f t="shared" si="1"/>
        <v>30356889.719999999</v>
      </c>
      <c r="K11" s="31">
        <f t="shared" si="1"/>
        <v>33023614.069999997</v>
      </c>
      <c r="L11" s="31">
        <f t="shared" si="1"/>
        <v>40347143.340000004</v>
      </c>
      <c r="M11" s="31">
        <f t="shared" si="1"/>
        <v>34930403.799999997</v>
      </c>
      <c r="N11" s="31">
        <f t="shared" si="1"/>
        <v>23561686.5</v>
      </c>
      <c r="O11" s="31">
        <f t="shared" si="1"/>
        <v>48925889.989999995</v>
      </c>
      <c r="P11" s="31">
        <f t="shared" si="1"/>
        <v>32086515.849999998</v>
      </c>
      <c r="Q11" s="31">
        <f t="shared" si="1"/>
        <v>38164669.349999994</v>
      </c>
      <c r="R11" s="31">
        <f t="shared" si="1"/>
        <v>47214311.530000001</v>
      </c>
      <c r="S11" s="31">
        <f t="shared" si="1"/>
        <v>18773245.240000002</v>
      </c>
      <c r="T11" s="31">
        <f t="shared" si="1"/>
        <v>20372849.009999998</v>
      </c>
      <c r="U11" s="31">
        <f t="shared" si="1"/>
        <v>48541711.289999999</v>
      </c>
      <c r="V11" s="31">
        <f t="shared" si="1"/>
        <v>78458898.199999988</v>
      </c>
      <c r="W11" s="31">
        <f t="shared" si="1"/>
        <v>19400420.57</v>
      </c>
      <c r="X11" s="31">
        <f t="shared" si="1"/>
        <v>41808813.009999998</v>
      </c>
      <c r="Y11" s="31">
        <f t="shared" si="1"/>
        <v>23547920.460000001</v>
      </c>
      <c r="Z11" s="31">
        <f t="shared" si="1"/>
        <v>41491281.869999997</v>
      </c>
      <c r="AA11" s="31">
        <f t="shared" si="1"/>
        <v>32796829.649999999</v>
      </c>
      <c r="AB11" s="31">
        <f t="shared" si="1"/>
        <v>24562029.449999999</v>
      </c>
      <c r="AC11" s="31">
        <f t="shared" si="1"/>
        <v>23757637.359999999</v>
      </c>
      <c r="AD11" s="31">
        <f t="shared" si="1"/>
        <v>22658677.719999999</v>
      </c>
      <c r="AE11" s="31">
        <f t="shared" si="1"/>
        <v>21957541.159999996</v>
      </c>
      <c r="AF11" s="31">
        <f t="shared" si="1"/>
        <v>24675466.030000001</v>
      </c>
      <c r="AG11" s="31">
        <f t="shared" si="1"/>
        <v>23520682.359999999</v>
      </c>
      <c r="AH11" s="31">
        <f t="shared" ref="AH11:BM11" si="2">SUM(AH15:AH16)</f>
        <v>27046567.359999999</v>
      </c>
      <c r="AI11" s="31">
        <f t="shared" si="2"/>
        <v>22555779.719999999</v>
      </c>
      <c r="AJ11" s="31">
        <f t="shared" si="2"/>
        <v>23808024.079999998</v>
      </c>
      <c r="AK11" s="31">
        <f t="shared" si="2"/>
        <v>22920242.439999998</v>
      </c>
      <c r="AL11" s="31">
        <f t="shared" si="2"/>
        <v>17257873.079999998</v>
      </c>
      <c r="AM11" s="31">
        <f t="shared" si="2"/>
        <v>35830880.799999997</v>
      </c>
      <c r="AN11" s="31">
        <f t="shared" si="2"/>
        <v>17484423.799999997</v>
      </c>
      <c r="AO11" s="31">
        <f t="shared" si="2"/>
        <v>29212609.939999998</v>
      </c>
      <c r="AP11" s="31">
        <f t="shared" si="2"/>
        <v>23805691.079999998</v>
      </c>
      <c r="AQ11" s="31">
        <f t="shared" si="2"/>
        <v>31795556.359999999</v>
      </c>
      <c r="AR11" s="31">
        <f t="shared" si="2"/>
        <v>27595361.649999999</v>
      </c>
      <c r="AS11" s="31">
        <f t="shared" si="2"/>
        <v>22994419.079999998</v>
      </c>
      <c r="AT11" s="31">
        <f t="shared" si="2"/>
        <v>27165158.359999999</v>
      </c>
      <c r="AU11" s="31">
        <f t="shared" si="2"/>
        <v>23863219.359999999</v>
      </c>
      <c r="AV11" s="31">
        <f t="shared" si="2"/>
        <v>28697102.879999999</v>
      </c>
      <c r="AW11" s="31">
        <f t="shared" si="2"/>
        <v>20937000.719999999</v>
      </c>
      <c r="AX11" s="31">
        <f t="shared" si="2"/>
        <v>25985319.359999999</v>
      </c>
      <c r="AY11" s="31">
        <f t="shared" si="2"/>
        <v>21594507.5</v>
      </c>
      <c r="AZ11" s="31">
        <f t="shared" si="2"/>
        <v>22975453.359999999</v>
      </c>
      <c r="BA11" s="31">
        <f t="shared" si="2"/>
        <v>22399197.719999999</v>
      </c>
      <c r="BB11" s="31">
        <f t="shared" si="2"/>
        <v>21158597.359999999</v>
      </c>
      <c r="BC11" s="31">
        <f t="shared" si="2"/>
        <v>28270801.679999992</v>
      </c>
      <c r="BD11" s="31">
        <f t="shared" si="2"/>
        <v>15456827.079999998</v>
      </c>
      <c r="BE11" s="31">
        <f t="shared" si="2"/>
        <v>20545390.68</v>
      </c>
      <c r="BF11" s="31">
        <f t="shared" si="2"/>
        <v>18257750.310000002</v>
      </c>
      <c r="BG11" s="31">
        <f t="shared" si="2"/>
        <v>16776259.43</v>
      </c>
      <c r="BH11" s="31">
        <f t="shared" si="2"/>
        <v>49856173.719999991</v>
      </c>
      <c r="BI11" s="31">
        <f t="shared" si="2"/>
        <v>12317725.76</v>
      </c>
      <c r="BJ11" s="31">
        <f t="shared" si="2"/>
        <v>45527268.699999996</v>
      </c>
      <c r="BK11" s="31">
        <f t="shared" si="2"/>
        <v>13233033.439999998</v>
      </c>
      <c r="BL11" s="31">
        <f t="shared" si="2"/>
        <v>37307472.879999995</v>
      </c>
      <c r="BM11" s="31">
        <f t="shared" si="2"/>
        <v>17212583.240000002</v>
      </c>
      <c r="BN11" s="31">
        <f t="shared" ref="BN11:CS11" si="3">SUM(BN15:BN16)</f>
        <v>28563915.109999999</v>
      </c>
      <c r="BO11" s="31">
        <f t="shared" si="3"/>
        <v>21790132.48</v>
      </c>
      <c r="BP11" s="31">
        <f t="shared" si="3"/>
        <v>16607431</v>
      </c>
      <c r="BQ11" s="31">
        <f t="shared" si="3"/>
        <v>0</v>
      </c>
      <c r="BR11" s="31">
        <f t="shared" si="3"/>
        <v>0</v>
      </c>
      <c r="BS11" s="31">
        <f t="shared" si="3"/>
        <v>0</v>
      </c>
      <c r="BT11" s="31">
        <f t="shared" si="3"/>
        <v>0</v>
      </c>
      <c r="BU11" s="31">
        <f t="shared" si="3"/>
        <v>0</v>
      </c>
      <c r="BV11" s="31">
        <f t="shared" si="3"/>
        <v>0</v>
      </c>
      <c r="BW11" s="31">
        <f t="shared" si="3"/>
        <v>0</v>
      </c>
      <c r="BX11" s="31">
        <f t="shared" si="3"/>
        <v>0</v>
      </c>
      <c r="BY11" s="31">
        <f t="shared" si="3"/>
        <v>0</v>
      </c>
      <c r="BZ11" s="31">
        <f t="shared" si="3"/>
        <v>26300776.549999997</v>
      </c>
      <c r="CA11" s="31">
        <f t="shared" si="3"/>
        <v>15713143.719999999</v>
      </c>
      <c r="CB11" s="31">
        <f t="shared" si="3"/>
        <v>18603019.760000002</v>
      </c>
      <c r="CC11" s="31">
        <f t="shared" si="3"/>
        <v>14605193.800000001</v>
      </c>
      <c r="CD11" s="31">
        <f t="shared" si="3"/>
        <v>9641380.1799999997</v>
      </c>
      <c r="CE11" s="31">
        <f t="shared" si="3"/>
        <v>33179181.240000002</v>
      </c>
      <c r="CF11" s="31">
        <f t="shared" si="3"/>
        <v>27009148.849999998</v>
      </c>
      <c r="CG11" s="31">
        <f t="shared" si="3"/>
        <v>20115815.880000003</v>
      </c>
      <c r="CH11" s="31">
        <f t="shared" si="3"/>
        <v>19346610.27</v>
      </c>
      <c r="CI11" s="31">
        <f t="shared" si="3"/>
        <v>2500000</v>
      </c>
      <c r="CJ11" s="31">
        <f t="shared" si="3"/>
        <v>14834758.359999999</v>
      </c>
      <c r="CK11" s="31">
        <f t="shared" si="3"/>
        <v>18270714.59</v>
      </c>
      <c r="CL11" s="31">
        <f t="shared" si="3"/>
        <v>5284116</v>
      </c>
      <c r="CM11" s="31">
        <f t="shared" si="3"/>
        <v>6924380</v>
      </c>
      <c r="CN11" s="31">
        <f t="shared" si="3"/>
        <v>17403046</v>
      </c>
      <c r="CO11" s="31">
        <f t="shared" si="3"/>
        <v>9572354</v>
      </c>
      <c r="CP11" s="31">
        <f t="shared" si="3"/>
        <v>0</v>
      </c>
      <c r="CQ11" s="31">
        <f t="shared" si="3"/>
        <v>0</v>
      </c>
      <c r="CR11" s="31">
        <f t="shared" si="3"/>
        <v>0</v>
      </c>
      <c r="CS11" s="31">
        <f t="shared" si="3"/>
        <v>0</v>
      </c>
      <c r="CT11" s="31">
        <f t="shared" ref="CT11:DF11" si="4">SUM(CT15:CT16)</f>
        <v>0</v>
      </c>
      <c r="CU11" s="31">
        <f t="shared" si="4"/>
        <v>0</v>
      </c>
      <c r="CV11" s="31">
        <f t="shared" si="4"/>
        <v>0</v>
      </c>
      <c r="CW11" s="31">
        <f t="shared" si="4"/>
        <v>0</v>
      </c>
      <c r="CX11" s="31">
        <f t="shared" si="4"/>
        <v>0</v>
      </c>
      <c r="CY11" s="31">
        <f t="shared" si="4"/>
        <v>0</v>
      </c>
      <c r="CZ11" s="31">
        <f t="shared" si="4"/>
        <v>0</v>
      </c>
      <c r="DA11" s="31">
        <f t="shared" si="4"/>
        <v>0</v>
      </c>
      <c r="DB11" s="31">
        <f t="shared" si="4"/>
        <v>0</v>
      </c>
      <c r="DC11" s="31">
        <f t="shared" si="4"/>
        <v>29236243</v>
      </c>
      <c r="DD11" s="31">
        <f t="shared" si="4"/>
        <v>17037939</v>
      </c>
      <c r="DE11" s="31">
        <f t="shared" si="4"/>
        <v>0</v>
      </c>
      <c r="DF11" s="31">
        <f t="shared" si="4"/>
        <v>3051689229.0999994</v>
      </c>
    </row>
    <row r="12" spans="1:111" ht="26" x14ac:dyDescent="0.35">
      <c r="A12" s="13" t="s">
        <v>136</v>
      </c>
      <c r="B12" s="11">
        <v>25437362</v>
      </c>
      <c r="C12" s="11"/>
      <c r="D12" s="11"/>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1">
        <v>33127803</v>
      </c>
      <c r="DC12" s="15"/>
      <c r="DE12" s="15"/>
      <c r="DF12" s="10">
        <f>SUM(B12:DE12)</f>
        <v>58565165</v>
      </c>
    </row>
    <row r="13" spans="1:111" s="6" customFormat="1" ht="13" x14ac:dyDescent="0.35">
      <c r="A13" s="9" t="s">
        <v>133</v>
      </c>
      <c r="B13" s="32">
        <f>SUM(B5:B12)</f>
        <v>3715255916.9700022</v>
      </c>
      <c r="C13" s="32">
        <f t="shared" ref="C13:BN13" si="5">SUM(C5:C12)</f>
        <v>7640447738.7700014</v>
      </c>
      <c r="D13" s="32">
        <f t="shared" si="5"/>
        <v>3138724873.5099978</v>
      </c>
      <c r="E13" s="32">
        <f t="shared" si="5"/>
        <v>300153771.32000041</v>
      </c>
      <c r="F13" s="32">
        <f t="shared" si="5"/>
        <v>211220996.70000002</v>
      </c>
      <c r="G13" s="32">
        <f t="shared" si="5"/>
        <v>372941203.23000032</v>
      </c>
      <c r="H13" s="32">
        <f t="shared" si="5"/>
        <v>268978068.93000007</v>
      </c>
      <c r="I13" s="32">
        <f t="shared" si="5"/>
        <v>278957439.19999981</v>
      </c>
      <c r="J13" s="32">
        <f t="shared" si="5"/>
        <v>569604033.37</v>
      </c>
      <c r="K13" s="32">
        <f t="shared" si="5"/>
        <v>516201095.15000063</v>
      </c>
      <c r="L13" s="32">
        <f t="shared" si="5"/>
        <v>463852225.48000073</v>
      </c>
      <c r="M13" s="32">
        <f t="shared" si="5"/>
        <v>283052184.56999999</v>
      </c>
      <c r="N13" s="32">
        <f t="shared" si="5"/>
        <v>226128693.8499999</v>
      </c>
      <c r="O13" s="32">
        <f t="shared" si="5"/>
        <v>487837684.18999982</v>
      </c>
      <c r="P13" s="32">
        <f t="shared" si="5"/>
        <v>353441194.74000025</v>
      </c>
      <c r="Q13" s="32">
        <f t="shared" si="5"/>
        <v>671934788.19999945</v>
      </c>
      <c r="R13" s="32">
        <f t="shared" si="5"/>
        <v>781054835.56999934</v>
      </c>
      <c r="S13" s="32">
        <f t="shared" si="5"/>
        <v>767279715.74000001</v>
      </c>
      <c r="T13" s="32">
        <f t="shared" si="5"/>
        <v>277075150.03999966</v>
      </c>
      <c r="U13" s="32">
        <f t="shared" si="5"/>
        <v>1059228175.4100021</v>
      </c>
      <c r="V13" s="32">
        <f t="shared" si="5"/>
        <v>596324299.07999992</v>
      </c>
      <c r="W13" s="32">
        <f t="shared" si="5"/>
        <v>331242027.99999994</v>
      </c>
      <c r="X13" s="32">
        <f t="shared" si="5"/>
        <v>463112911.4600004</v>
      </c>
      <c r="Y13" s="32">
        <f t="shared" si="5"/>
        <v>250468023.72999999</v>
      </c>
      <c r="Z13" s="32">
        <f t="shared" si="5"/>
        <v>468715933.01000011</v>
      </c>
      <c r="AA13" s="32">
        <f t="shared" si="5"/>
        <v>261032916.75</v>
      </c>
      <c r="AB13" s="32">
        <f t="shared" si="5"/>
        <v>615095347.36000001</v>
      </c>
      <c r="AC13" s="32">
        <f t="shared" si="5"/>
        <v>311809944.03999996</v>
      </c>
      <c r="AD13" s="32">
        <f t="shared" si="5"/>
        <v>267920290.99999985</v>
      </c>
      <c r="AE13" s="32">
        <f t="shared" si="5"/>
        <v>239390901.73999986</v>
      </c>
      <c r="AF13" s="32">
        <f t="shared" si="5"/>
        <v>302964030.52999997</v>
      </c>
      <c r="AG13" s="32">
        <f t="shared" si="5"/>
        <v>295479757.29999983</v>
      </c>
      <c r="AH13" s="32">
        <f t="shared" si="5"/>
        <v>662502798.12000024</v>
      </c>
      <c r="AI13" s="32">
        <f t="shared" si="5"/>
        <v>420639848.34000015</v>
      </c>
      <c r="AJ13" s="32">
        <f t="shared" si="5"/>
        <v>344187923.61999995</v>
      </c>
      <c r="AK13" s="32">
        <f t="shared" si="5"/>
        <v>357504336.44000018</v>
      </c>
      <c r="AL13" s="32">
        <f t="shared" si="5"/>
        <v>229345765.02999973</v>
      </c>
      <c r="AM13" s="32">
        <f t="shared" si="5"/>
        <v>489049305.97000051</v>
      </c>
      <c r="AN13" s="32">
        <f t="shared" si="5"/>
        <v>436374495.55000001</v>
      </c>
      <c r="AO13" s="32">
        <f t="shared" si="5"/>
        <v>377823611.60000044</v>
      </c>
      <c r="AP13" s="32">
        <f t="shared" si="5"/>
        <v>429399261.71000057</v>
      </c>
      <c r="AQ13" s="32">
        <f t="shared" si="5"/>
        <v>624372385.30000055</v>
      </c>
      <c r="AR13" s="32">
        <f t="shared" si="5"/>
        <v>254607208.38999963</v>
      </c>
      <c r="AS13" s="32">
        <f t="shared" si="5"/>
        <v>269956621.72999972</v>
      </c>
      <c r="AT13" s="32">
        <f t="shared" si="5"/>
        <v>271200685.69999987</v>
      </c>
      <c r="AU13" s="32">
        <f t="shared" si="5"/>
        <v>387539046.25999987</v>
      </c>
      <c r="AV13" s="32">
        <f t="shared" si="5"/>
        <v>278061355.43000001</v>
      </c>
      <c r="AW13" s="32">
        <f t="shared" si="5"/>
        <v>278732954.24999976</v>
      </c>
      <c r="AX13" s="32">
        <f t="shared" si="5"/>
        <v>289592157.73999965</v>
      </c>
      <c r="AY13" s="32">
        <f t="shared" si="5"/>
        <v>391896852.23999959</v>
      </c>
      <c r="AZ13" s="32">
        <f t="shared" si="5"/>
        <v>387032111.56999975</v>
      </c>
      <c r="BA13" s="32">
        <f t="shared" si="5"/>
        <v>264986626.12999964</v>
      </c>
      <c r="BB13" s="32">
        <f t="shared" si="5"/>
        <v>292378191.77999997</v>
      </c>
      <c r="BC13" s="32">
        <f t="shared" si="5"/>
        <v>390359613.17999971</v>
      </c>
      <c r="BD13" s="32">
        <f t="shared" si="5"/>
        <v>243280910.16999948</v>
      </c>
      <c r="BE13" s="32">
        <f t="shared" si="5"/>
        <v>280213667.74999988</v>
      </c>
      <c r="BF13" s="32">
        <f t="shared" si="5"/>
        <v>336296772.93000001</v>
      </c>
      <c r="BG13" s="32">
        <f t="shared" si="5"/>
        <v>324041215.27999979</v>
      </c>
      <c r="BH13" s="32">
        <f t="shared" si="5"/>
        <v>422165440.36000019</v>
      </c>
      <c r="BI13" s="32">
        <f t="shared" si="5"/>
        <v>309771723.3900004</v>
      </c>
      <c r="BJ13" s="32">
        <f t="shared" si="5"/>
        <v>1104545936.4700007</v>
      </c>
      <c r="BK13" s="32">
        <f t="shared" si="5"/>
        <v>253281405.3499999</v>
      </c>
      <c r="BL13" s="32">
        <f t="shared" si="5"/>
        <v>364267677.38000023</v>
      </c>
      <c r="BM13" s="32">
        <f t="shared" si="5"/>
        <v>329758764.86999995</v>
      </c>
      <c r="BN13" s="32">
        <f t="shared" si="5"/>
        <v>454499011.88000059</v>
      </c>
      <c r="BO13" s="32">
        <f t="shared" ref="BO13:DF13" si="6">SUM(BO5:BO12)</f>
        <v>247914007.0099999</v>
      </c>
      <c r="BP13" s="32">
        <f t="shared" si="6"/>
        <v>406629684.03999984</v>
      </c>
      <c r="BQ13" s="32">
        <f t="shared" si="6"/>
        <v>10809088.499999994</v>
      </c>
      <c r="BR13" s="32">
        <f t="shared" si="6"/>
        <v>7222088.7899999926</v>
      </c>
      <c r="BS13" s="32">
        <f t="shared" si="6"/>
        <v>9197148.3900000025</v>
      </c>
      <c r="BT13" s="32">
        <f t="shared" si="6"/>
        <v>9470437.9499999993</v>
      </c>
      <c r="BU13" s="32">
        <f t="shared" si="6"/>
        <v>7079171.9099999983</v>
      </c>
      <c r="BV13" s="32">
        <f t="shared" si="6"/>
        <v>7940663.2400000012</v>
      </c>
      <c r="BW13" s="32">
        <f t="shared" si="6"/>
        <v>5863938.9600000037</v>
      </c>
      <c r="BX13" s="32">
        <f t="shared" si="6"/>
        <v>6971703.3000000045</v>
      </c>
      <c r="BY13" s="32">
        <f t="shared" si="6"/>
        <v>8551742.3900000006</v>
      </c>
      <c r="BZ13" s="32">
        <f t="shared" si="6"/>
        <v>393084907.57999963</v>
      </c>
      <c r="CA13" s="32">
        <f t="shared" si="6"/>
        <v>282422509.23999965</v>
      </c>
      <c r="CB13" s="32">
        <f t="shared" si="6"/>
        <v>307615490.5799998</v>
      </c>
      <c r="CC13" s="32">
        <f t="shared" si="6"/>
        <v>347339083.1099999</v>
      </c>
      <c r="CD13" s="32">
        <f t="shared" si="6"/>
        <v>266368562.22999981</v>
      </c>
      <c r="CE13" s="32">
        <f t="shared" si="6"/>
        <v>409713841.16999978</v>
      </c>
      <c r="CF13" s="32">
        <f t="shared" si="6"/>
        <v>387369795.33999968</v>
      </c>
      <c r="CG13" s="32">
        <f t="shared" si="6"/>
        <v>239830393.24000019</v>
      </c>
      <c r="CH13" s="32">
        <f t="shared" si="6"/>
        <v>249710071.30999997</v>
      </c>
      <c r="CI13" s="32">
        <f t="shared" si="6"/>
        <v>57543683.689999998</v>
      </c>
      <c r="CJ13" s="32">
        <f t="shared" si="6"/>
        <v>249392273.65999973</v>
      </c>
      <c r="CK13" s="32">
        <f t="shared" si="6"/>
        <v>269419803.54000002</v>
      </c>
      <c r="CL13" s="32">
        <f t="shared" si="6"/>
        <v>123038675.5</v>
      </c>
      <c r="CM13" s="32">
        <f t="shared" si="6"/>
        <v>111789868.75000004</v>
      </c>
      <c r="CN13" s="32">
        <f t="shared" si="6"/>
        <v>186884896.31999993</v>
      </c>
      <c r="CO13" s="32">
        <f t="shared" si="6"/>
        <v>169168517.95000005</v>
      </c>
      <c r="CP13" s="32">
        <f t="shared" si="6"/>
        <v>6172230.7199999997</v>
      </c>
      <c r="CQ13" s="32">
        <f t="shared" si="6"/>
        <v>8129686.6099999994</v>
      </c>
      <c r="CR13" s="32">
        <f t="shared" si="6"/>
        <v>4568343.76</v>
      </c>
      <c r="CS13" s="32">
        <f t="shared" si="6"/>
        <v>10719200.809999999</v>
      </c>
      <c r="CT13" s="32">
        <f t="shared" si="6"/>
        <v>9011523.4800000004</v>
      </c>
      <c r="CU13" s="32">
        <f t="shared" si="6"/>
        <v>7545534.6499999994</v>
      </c>
      <c r="CV13" s="32">
        <f t="shared" si="6"/>
        <v>9300840.2899999991</v>
      </c>
      <c r="CW13" s="32">
        <f t="shared" si="6"/>
        <v>6360052.2599999998</v>
      </c>
      <c r="CX13" s="32">
        <f t="shared" si="6"/>
        <v>5176473.3899999997</v>
      </c>
      <c r="CY13" s="32">
        <f t="shared" si="6"/>
        <v>6497253.9000000004</v>
      </c>
      <c r="CZ13" s="32">
        <f t="shared" si="6"/>
        <v>6126087.2399999965</v>
      </c>
      <c r="DA13" s="32">
        <f t="shared" si="6"/>
        <v>7306925.0299999984</v>
      </c>
      <c r="DB13" s="32">
        <f t="shared" si="6"/>
        <v>321741637</v>
      </c>
      <c r="DC13" s="32">
        <f t="shared" si="6"/>
        <v>342136099</v>
      </c>
      <c r="DD13" s="32">
        <f t="shared" si="6"/>
        <v>326599118</v>
      </c>
      <c r="DE13" s="32">
        <f t="shared" si="6"/>
        <v>3828972391</v>
      </c>
      <c r="DF13" s="8">
        <f t="shared" si="6"/>
        <v>49021297295.68</v>
      </c>
      <c r="DG13" s="7"/>
    </row>
    <row r="14" spans="1:111" x14ac:dyDescent="0.35">
      <c r="B14" s="3"/>
      <c r="DE14" s="3"/>
    </row>
    <row r="15" spans="1:111" x14ac:dyDescent="0.35">
      <c r="A15" s="19" t="s">
        <v>141</v>
      </c>
      <c r="B15" s="18">
        <v>584057178.53000009</v>
      </c>
      <c r="C15" s="17">
        <v>55948721.719999999</v>
      </c>
      <c r="D15" s="17">
        <v>41713987.359999999</v>
      </c>
      <c r="E15" s="17">
        <v>10528683.359999999</v>
      </c>
      <c r="F15" s="17">
        <v>7656737</v>
      </c>
      <c r="G15" s="17">
        <v>13710313.359999999</v>
      </c>
      <c r="H15" s="17">
        <v>7348737</v>
      </c>
      <c r="I15" s="17">
        <v>11132137</v>
      </c>
      <c r="J15" s="17">
        <v>8186567</v>
      </c>
      <c r="K15" s="17">
        <v>7753987</v>
      </c>
      <c r="L15" s="17">
        <v>13425220</v>
      </c>
      <c r="M15" s="17">
        <v>11045367.719999999</v>
      </c>
      <c r="N15" s="17">
        <v>8720459.3599999994</v>
      </c>
      <c r="O15" s="17">
        <v>12618097</v>
      </c>
      <c r="P15" s="17">
        <v>12077349.359999999</v>
      </c>
      <c r="Q15" s="17">
        <v>17340691.359999999</v>
      </c>
      <c r="R15" s="17">
        <v>26063005</v>
      </c>
      <c r="S15" s="17">
        <v>7976468</v>
      </c>
      <c r="T15" s="17">
        <v>7715549.3599999994</v>
      </c>
      <c r="U15" s="17">
        <v>12000764.359999999</v>
      </c>
      <c r="V15" s="17">
        <v>8129332</v>
      </c>
      <c r="W15" s="17">
        <v>5956270</v>
      </c>
      <c r="X15" s="17">
        <v>16810167.359999999</v>
      </c>
      <c r="Y15" s="17">
        <v>6349386</v>
      </c>
      <c r="Z15" s="17">
        <v>11480368.800000001</v>
      </c>
      <c r="AA15" s="17">
        <v>11052390.359999999</v>
      </c>
      <c r="AB15" s="17">
        <v>9905639.2599999998</v>
      </c>
      <c r="AC15" s="17">
        <v>6472847</v>
      </c>
      <c r="AD15" s="17">
        <v>9626021</v>
      </c>
      <c r="AE15" s="17">
        <v>5709166</v>
      </c>
      <c r="AF15" s="17">
        <v>7869505.2300000004</v>
      </c>
      <c r="AG15" s="17">
        <v>5000970</v>
      </c>
      <c r="AH15" s="17">
        <v>11826454</v>
      </c>
      <c r="AI15" s="17">
        <v>12649144.359999999</v>
      </c>
      <c r="AJ15" s="17">
        <v>9567032.7199999988</v>
      </c>
      <c r="AK15" s="17">
        <v>6591401</v>
      </c>
      <c r="AL15" s="17">
        <v>5037670</v>
      </c>
      <c r="AM15" s="17">
        <v>8541568</v>
      </c>
      <c r="AN15" s="17">
        <v>5018238</v>
      </c>
      <c r="AO15" s="17">
        <v>7005752</v>
      </c>
      <c r="AP15" s="17">
        <v>7917980.3599999994</v>
      </c>
      <c r="AQ15" s="17">
        <v>12981511</v>
      </c>
      <c r="AR15" s="17">
        <v>9813089</v>
      </c>
      <c r="AS15" s="17">
        <v>7299010.3600000003</v>
      </c>
      <c r="AT15" s="17">
        <v>8105322</v>
      </c>
      <c r="AU15" s="17">
        <v>8485259</v>
      </c>
      <c r="AV15" s="17">
        <v>9473890</v>
      </c>
      <c r="AW15" s="17">
        <v>5428022</v>
      </c>
      <c r="AX15" s="17">
        <v>11110882</v>
      </c>
      <c r="AY15" s="17">
        <v>9310435</v>
      </c>
      <c r="AZ15" s="17">
        <v>6983019</v>
      </c>
      <c r="BA15" s="17">
        <v>6834131</v>
      </c>
      <c r="BB15" s="17">
        <v>7126863</v>
      </c>
      <c r="BC15" s="17">
        <v>9474458.7199999988</v>
      </c>
      <c r="BD15" s="17">
        <v>7745802.3599999994</v>
      </c>
      <c r="BE15" s="17">
        <v>7425152</v>
      </c>
      <c r="BF15" s="17">
        <v>7405650</v>
      </c>
      <c r="BG15" s="17">
        <v>8659730</v>
      </c>
      <c r="BH15" s="17">
        <v>9965676.3599999994</v>
      </c>
      <c r="BI15" s="17">
        <v>8265153.4400000004</v>
      </c>
      <c r="BJ15" s="17">
        <v>19398002.189999998</v>
      </c>
      <c r="BK15" s="17">
        <v>4476008</v>
      </c>
      <c r="BL15" s="17">
        <v>10443381</v>
      </c>
      <c r="BM15" s="17">
        <v>10225390</v>
      </c>
      <c r="BN15" s="17">
        <v>10495221</v>
      </c>
      <c r="BO15" s="17">
        <v>10060662</v>
      </c>
      <c r="BP15" s="17">
        <v>6981728</v>
      </c>
      <c r="BQ15" s="17"/>
      <c r="BR15" s="17"/>
      <c r="BS15" s="17"/>
      <c r="BT15" s="17"/>
      <c r="BU15" s="17"/>
      <c r="BV15" s="17"/>
      <c r="BW15" s="17"/>
      <c r="BX15" s="17"/>
      <c r="BY15" s="17"/>
      <c r="BZ15" s="17">
        <v>9903828</v>
      </c>
      <c r="CA15" s="17">
        <v>9466237.3599999994</v>
      </c>
      <c r="CB15" s="17">
        <v>6937847.7200000007</v>
      </c>
      <c r="CC15" s="17">
        <v>7642883.3600000003</v>
      </c>
      <c r="CD15" s="17">
        <v>6497908</v>
      </c>
      <c r="CE15" s="17">
        <v>13455470</v>
      </c>
      <c r="CF15" s="17">
        <v>13608266.079999998</v>
      </c>
      <c r="CG15" s="17">
        <v>13499212.32</v>
      </c>
      <c r="CH15" s="17">
        <v>12081876.310000001</v>
      </c>
      <c r="CI15" s="17">
        <v>2500000</v>
      </c>
      <c r="CJ15" s="17">
        <v>12074707.1</v>
      </c>
      <c r="CK15" s="17">
        <v>12475861.760000002</v>
      </c>
      <c r="CL15" s="17">
        <v>2520124</v>
      </c>
      <c r="CM15" s="17">
        <v>3987736</v>
      </c>
      <c r="CN15" s="17">
        <v>7813855</v>
      </c>
      <c r="CO15" s="17">
        <v>6310127</v>
      </c>
      <c r="CP15" s="17"/>
      <c r="CQ15" s="17"/>
      <c r="CR15" s="17"/>
      <c r="CS15" s="17"/>
      <c r="CT15" s="17"/>
      <c r="CU15" s="17"/>
      <c r="CV15" s="17"/>
      <c r="CW15" s="17"/>
      <c r="CX15" s="17"/>
      <c r="CY15" s="17"/>
      <c r="CZ15" s="17"/>
      <c r="DA15" s="17"/>
      <c r="DB15" s="17"/>
      <c r="DC15" s="17">
        <v>12349832</v>
      </c>
      <c r="DD15" s="17">
        <v>11816325</v>
      </c>
      <c r="DE15" s="17"/>
      <c r="DF15" s="10">
        <f>SUM(B15:DE15)</f>
        <v>1454452869.7399995</v>
      </c>
      <c r="DG15" s="10">
        <f>DF15+DF16+DF7+DF12+DF8</f>
        <v>12801779114.59</v>
      </c>
    </row>
    <row r="16" spans="1:111" x14ac:dyDescent="0.35">
      <c r="A16" s="19" t="s">
        <v>140</v>
      </c>
      <c r="B16" s="18">
        <v>202577660.98000008</v>
      </c>
      <c r="C16" s="17">
        <v>76211395.859999999</v>
      </c>
      <c r="D16" s="17">
        <v>21069050.440000005</v>
      </c>
      <c r="E16" s="17">
        <v>6037563.7199999997</v>
      </c>
      <c r="F16" s="17">
        <v>9987241.7199999988</v>
      </c>
      <c r="G16" s="17">
        <v>13412206.719999999</v>
      </c>
      <c r="H16" s="17">
        <v>14687735.720000001</v>
      </c>
      <c r="I16" s="17">
        <v>16291178.359999999</v>
      </c>
      <c r="J16" s="17">
        <v>22170322.719999999</v>
      </c>
      <c r="K16" s="17">
        <v>25269627.069999997</v>
      </c>
      <c r="L16" s="17">
        <v>26921923.34</v>
      </c>
      <c r="M16" s="17">
        <v>23885036.079999998</v>
      </c>
      <c r="N16" s="17">
        <v>14841227.139999999</v>
      </c>
      <c r="O16" s="17">
        <v>36307792.989999995</v>
      </c>
      <c r="P16" s="17">
        <v>20009166.489999998</v>
      </c>
      <c r="Q16" s="17">
        <v>20823977.989999998</v>
      </c>
      <c r="R16" s="17">
        <v>21151306.529999997</v>
      </c>
      <c r="S16" s="17">
        <v>10796777.24</v>
      </c>
      <c r="T16" s="17">
        <v>12657299.649999999</v>
      </c>
      <c r="U16" s="17">
        <v>36540946.93</v>
      </c>
      <c r="V16" s="17">
        <v>70329566.199999988</v>
      </c>
      <c r="W16" s="17">
        <v>13444150.57</v>
      </c>
      <c r="X16" s="17">
        <v>24998645.649999999</v>
      </c>
      <c r="Y16" s="17">
        <v>17198534.460000001</v>
      </c>
      <c r="Z16" s="17">
        <v>30010913.069999997</v>
      </c>
      <c r="AA16" s="17">
        <v>21744439.289999999</v>
      </c>
      <c r="AB16" s="17">
        <v>14656390.189999999</v>
      </c>
      <c r="AC16" s="17">
        <v>17284790.359999999</v>
      </c>
      <c r="AD16" s="17">
        <v>13032656.719999999</v>
      </c>
      <c r="AE16" s="17">
        <v>16248375.159999998</v>
      </c>
      <c r="AF16" s="17">
        <v>16805960.800000001</v>
      </c>
      <c r="AG16" s="17">
        <v>18519712.359999999</v>
      </c>
      <c r="AH16" s="17">
        <v>15220113.359999999</v>
      </c>
      <c r="AI16" s="17">
        <v>9906635.3599999994</v>
      </c>
      <c r="AJ16" s="17">
        <v>14240991.359999999</v>
      </c>
      <c r="AK16" s="17">
        <v>16328841.439999999</v>
      </c>
      <c r="AL16" s="17">
        <v>12220203.08</v>
      </c>
      <c r="AM16" s="17">
        <v>27289312.800000001</v>
      </c>
      <c r="AN16" s="17">
        <v>12466185.799999999</v>
      </c>
      <c r="AO16" s="17">
        <v>22206857.939999998</v>
      </c>
      <c r="AP16" s="17">
        <v>15887710.719999999</v>
      </c>
      <c r="AQ16" s="17">
        <v>18814045.359999999</v>
      </c>
      <c r="AR16" s="17">
        <v>17782272.649999999</v>
      </c>
      <c r="AS16" s="17">
        <v>15695408.719999999</v>
      </c>
      <c r="AT16" s="17">
        <v>19059836.359999999</v>
      </c>
      <c r="AU16" s="17">
        <v>15377960.359999999</v>
      </c>
      <c r="AV16" s="17">
        <v>19223212.879999999</v>
      </c>
      <c r="AW16" s="17">
        <v>15508978.719999999</v>
      </c>
      <c r="AX16" s="17">
        <v>14874437.359999999</v>
      </c>
      <c r="AY16" s="17">
        <v>12284072.5</v>
      </c>
      <c r="AZ16" s="17">
        <v>15992434.359999999</v>
      </c>
      <c r="BA16" s="17">
        <v>15565066.719999999</v>
      </c>
      <c r="BB16" s="17">
        <v>14031734.359999999</v>
      </c>
      <c r="BC16" s="17">
        <v>18796342.959999993</v>
      </c>
      <c r="BD16" s="17">
        <v>7711024.7199999997</v>
      </c>
      <c r="BE16" s="17">
        <v>13120238.68</v>
      </c>
      <c r="BF16" s="17">
        <v>10852100.310000001</v>
      </c>
      <c r="BG16" s="17">
        <v>8116529.4300000006</v>
      </c>
      <c r="BH16" s="17">
        <v>39890497.359999992</v>
      </c>
      <c r="BI16" s="17">
        <v>4052572.32</v>
      </c>
      <c r="BJ16" s="17">
        <v>26129266.509999998</v>
      </c>
      <c r="BK16" s="17">
        <v>8757025.4399999976</v>
      </c>
      <c r="BL16" s="17">
        <v>26864091.879999999</v>
      </c>
      <c r="BM16" s="17">
        <v>6987193.2400000002</v>
      </c>
      <c r="BN16" s="17">
        <v>18068694.109999999</v>
      </c>
      <c r="BO16" s="17">
        <v>11729470.48</v>
      </c>
      <c r="BP16" s="17">
        <v>9625703</v>
      </c>
      <c r="BQ16" s="17"/>
      <c r="BR16" s="17"/>
      <c r="BS16" s="17"/>
      <c r="BT16" s="17"/>
      <c r="BU16" s="17"/>
      <c r="BV16" s="17"/>
      <c r="BW16" s="17"/>
      <c r="BX16" s="17"/>
      <c r="BY16" s="17"/>
      <c r="BZ16" s="17">
        <v>16396948.549999999</v>
      </c>
      <c r="CA16" s="17">
        <v>6246906.3599999994</v>
      </c>
      <c r="CB16" s="17">
        <v>11665172.040000001</v>
      </c>
      <c r="CC16" s="17">
        <v>6962310.4400000004</v>
      </c>
      <c r="CD16" s="17">
        <v>3143472.18</v>
      </c>
      <c r="CE16" s="17">
        <v>19723711.240000002</v>
      </c>
      <c r="CF16" s="17">
        <v>13400882.77</v>
      </c>
      <c r="CG16" s="17">
        <v>6616603.5600000005</v>
      </c>
      <c r="CH16" s="17">
        <v>7264733.959999999</v>
      </c>
      <c r="CI16" s="17"/>
      <c r="CJ16" s="17">
        <v>2760051.26</v>
      </c>
      <c r="CK16" s="17">
        <v>5794852.8299999991</v>
      </c>
      <c r="CL16" s="17">
        <v>2763992</v>
      </c>
      <c r="CM16" s="17">
        <v>2936644</v>
      </c>
      <c r="CN16" s="17">
        <v>9589191</v>
      </c>
      <c r="CO16" s="17">
        <v>3262227</v>
      </c>
      <c r="CP16" s="17"/>
      <c r="CQ16" s="17"/>
      <c r="CR16" s="17"/>
      <c r="CS16" s="17"/>
      <c r="CT16" s="17"/>
      <c r="CU16" s="17"/>
      <c r="CV16" s="17"/>
      <c r="CW16" s="17"/>
      <c r="CX16" s="17"/>
      <c r="CY16" s="17"/>
      <c r="CZ16" s="17"/>
      <c r="DA16" s="17"/>
      <c r="DB16" s="17"/>
      <c r="DC16" s="17">
        <v>16886411</v>
      </c>
      <c r="DD16" s="17">
        <v>5221614</v>
      </c>
      <c r="DE16" s="17"/>
      <c r="DF16" s="10">
        <f>SUM(B16:DE16)</f>
        <v>1597236359.3599999</v>
      </c>
    </row>
    <row r="17" spans="1:110" x14ac:dyDescent="0.35">
      <c r="B17" s="3"/>
      <c r="DB17" s="5"/>
      <c r="DC17" s="3"/>
      <c r="DD17" s="3"/>
      <c r="DE17" s="3"/>
    </row>
    <row r="18" spans="1:110" x14ac:dyDescent="0.35">
      <c r="A18" t="s">
        <v>132</v>
      </c>
      <c r="B18" s="2" t="s">
        <v>128</v>
      </c>
      <c r="C18" t="s">
        <v>127</v>
      </c>
      <c r="D18"/>
      <c r="DC18" s="4"/>
      <c r="DD18" s="4"/>
    </row>
    <row r="19" spans="1:110" x14ac:dyDescent="0.35">
      <c r="A19" t="s">
        <v>131</v>
      </c>
      <c r="B19" s="2" t="s">
        <v>128</v>
      </c>
      <c r="C19" t="s">
        <v>127</v>
      </c>
      <c r="D19" t="s">
        <v>130</v>
      </c>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4"/>
      <c r="DD19" s="4"/>
      <c r="DE19" s="3"/>
      <c r="DF19" s="3"/>
    </row>
    <row r="20" spans="1:110" x14ac:dyDescent="0.35">
      <c r="A20" t="s">
        <v>129</v>
      </c>
      <c r="B20" s="2" t="s">
        <v>128</v>
      </c>
      <c r="C20" t="s">
        <v>127</v>
      </c>
      <c r="D20"/>
    </row>
  </sheetData>
  <mergeCells count="1">
    <mergeCell ref="DF1:DF3"/>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2"/>
  <sheetViews>
    <sheetView topLeftCell="A16" zoomScaleNormal="100" workbookViewId="0">
      <selection activeCell="A28" sqref="A28"/>
    </sheetView>
  </sheetViews>
  <sheetFormatPr baseColWidth="10" defaultColWidth="5.54296875" defaultRowHeight="15.5" x14ac:dyDescent="0.35"/>
  <cols>
    <col min="1" max="1" width="40" style="130" customWidth="1"/>
    <col min="2" max="2" width="25" style="130" customWidth="1"/>
    <col min="3" max="3" width="19.1796875" style="131" customWidth="1"/>
    <col min="4" max="4" width="20.1796875" style="131" bestFit="1" customWidth="1"/>
    <col min="5" max="5" width="19.1796875" style="131" customWidth="1"/>
    <col min="6" max="6" width="18.7265625" style="130" customWidth="1"/>
    <col min="7" max="7" width="17.453125" style="130" customWidth="1"/>
    <col min="8" max="8" width="19" style="130" customWidth="1"/>
    <col min="9" max="9" width="19.26953125" style="130" customWidth="1"/>
    <col min="10" max="10" width="17.81640625" style="130" bestFit="1" customWidth="1"/>
    <col min="11" max="11" width="18.81640625" style="130" customWidth="1"/>
    <col min="12" max="12" width="19.7265625" style="130" customWidth="1"/>
    <col min="13" max="13" width="35.453125" style="130" customWidth="1"/>
    <col min="14" max="257" width="5.54296875" style="130"/>
    <col min="258" max="258" width="40" style="130" customWidth="1"/>
    <col min="259" max="259" width="19.1796875" style="130" customWidth="1"/>
    <col min="260" max="260" width="20.1796875" style="130" bestFit="1" customWidth="1"/>
    <col min="261" max="261" width="19.1796875" style="130" customWidth="1"/>
    <col min="262" max="262" width="18.7265625" style="130" customWidth="1"/>
    <col min="263" max="263" width="17.453125" style="130" customWidth="1"/>
    <col min="264" max="264" width="19" style="130" customWidth="1"/>
    <col min="265" max="265" width="19.26953125" style="130" customWidth="1"/>
    <col min="266" max="266" width="17.81640625" style="130" bestFit="1" customWidth="1"/>
    <col min="267" max="267" width="14.54296875" style="130" bestFit="1" customWidth="1"/>
    <col min="268" max="268" width="19.7265625" style="130" customWidth="1"/>
    <col min="269" max="269" width="12.7265625" style="130" bestFit="1" customWidth="1"/>
    <col min="270" max="513" width="5.54296875" style="130"/>
    <col min="514" max="514" width="40" style="130" customWidth="1"/>
    <col min="515" max="515" width="19.1796875" style="130" customWidth="1"/>
    <col min="516" max="516" width="20.1796875" style="130" bestFit="1" customWidth="1"/>
    <col min="517" max="517" width="19.1796875" style="130" customWidth="1"/>
    <col min="518" max="518" width="18.7265625" style="130" customWidth="1"/>
    <col min="519" max="519" width="17.453125" style="130" customWidth="1"/>
    <col min="520" max="520" width="19" style="130" customWidth="1"/>
    <col min="521" max="521" width="19.26953125" style="130" customWidth="1"/>
    <col min="522" max="522" width="17.81640625" style="130" bestFit="1" customWidth="1"/>
    <col min="523" max="523" width="14.54296875" style="130" bestFit="1" customWidth="1"/>
    <col min="524" max="524" width="19.7265625" style="130" customWidth="1"/>
    <col min="525" max="525" width="12.7265625" style="130" bestFit="1" customWidth="1"/>
    <col min="526" max="769" width="5.54296875" style="130"/>
    <col min="770" max="770" width="40" style="130" customWidth="1"/>
    <col min="771" max="771" width="19.1796875" style="130" customWidth="1"/>
    <col min="772" max="772" width="20.1796875" style="130" bestFit="1" customWidth="1"/>
    <col min="773" max="773" width="19.1796875" style="130" customWidth="1"/>
    <col min="774" max="774" width="18.7265625" style="130" customWidth="1"/>
    <col min="775" max="775" width="17.453125" style="130" customWidth="1"/>
    <col min="776" max="776" width="19" style="130" customWidth="1"/>
    <col min="777" max="777" width="19.26953125" style="130" customWidth="1"/>
    <col min="778" max="778" width="17.81640625" style="130" bestFit="1" customWidth="1"/>
    <col min="779" max="779" width="14.54296875" style="130" bestFit="1" customWidth="1"/>
    <col min="780" max="780" width="19.7265625" style="130" customWidth="1"/>
    <col min="781" max="781" width="12.7265625" style="130" bestFit="1" customWidth="1"/>
    <col min="782" max="1025" width="5.54296875" style="130"/>
    <col min="1026" max="1026" width="40" style="130" customWidth="1"/>
    <col min="1027" max="1027" width="19.1796875" style="130" customWidth="1"/>
    <col min="1028" max="1028" width="20.1796875" style="130" bestFit="1" customWidth="1"/>
    <col min="1029" max="1029" width="19.1796875" style="130" customWidth="1"/>
    <col min="1030" max="1030" width="18.7265625" style="130" customWidth="1"/>
    <col min="1031" max="1031" width="17.453125" style="130" customWidth="1"/>
    <col min="1032" max="1032" width="19" style="130" customWidth="1"/>
    <col min="1033" max="1033" width="19.26953125" style="130" customWidth="1"/>
    <col min="1034" max="1034" width="17.81640625" style="130" bestFit="1" customWidth="1"/>
    <col min="1035" max="1035" width="14.54296875" style="130" bestFit="1" customWidth="1"/>
    <col min="1036" max="1036" width="19.7265625" style="130" customWidth="1"/>
    <col min="1037" max="1037" width="12.7265625" style="130" bestFit="1" customWidth="1"/>
    <col min="1038" max="1281" width="5.54296875" style="130"/>
    <col min="1282" max="1282" width="40" style="130" customWidth="1"/>
    <col min="1283" max="1283" width="19.1796875" style="130" customWidth="1"/>
    <col min="1284" max="1284" width="20.1796875" style="130" bestFit="1" customWidth="1"/>
    <col min="1285" max="1285" width="19.1796875" style="130" customWidth="1"/>
    <col min="1286" max="1286" width="18.7265625" style="130" customWidth="1"/>
    <col min="1287" max="1287" width="17.453125" style="130" customWidth="1"/>
    <col min="1288" max="1288" width="19" style="130" customWidth="1"/>
    <col min="1289" max="1289" width="19.26953125" style="130" customWidth="1"/>
    <col min="1290" max="1290" width="17.81640625" style="130" bestFit="1" customWidth="1"/>
    <col min="1291" max="1291" width="14.54296875" style="130" bestFit="1" customWidth="1"/>
    <col min="1292" max="1292" width="19.7265625" style="130" customWidth="1"/>
    <col min="1293" max="1293" width="12.7265625" style="130" bestFit="1" customWidth="1"/>
    <col min="1294" max="1537" width="5.54296875" style="130"/>
    <col min="1538" max="1538" width="40" style="130" customWidth="1"/>
    <col min="1539" max="1539" width="19.1796875" style="130" customWidth="1"/>
    <col min="1540" max="1540" width="20.1796875" style="130" bestFit="1" customWidth="1"/>
    <col min="1541" max="1541" width="19.1796875" style="130" customWidth="1"/>
    <col min="1542" max="1542" width="18.7265625" style="130" customWidth="1"/>
    <col min="1543" max="1543" width="17.453125" style="130" customWidth="1"/>
    <col min="1544" max="1544" width="19" style="130" customWidth="1"/>
    <col min="1545" max="1545" width="19.26953125" style="130" customWidth="1"/>
    <col min="1546" max="1546" width="17.81640625" style="130" bestFit="1" customWidth="1"/>
    <col min="1547" max="1547" width="14.54296875" style="130" bestFit="1" customWidth="1"/>
    <col min="1548" max="1548" width="19.7265625" style="130" customWidth="1"/>
    <col min="1549" max="1549" width="12.7265625" style="130" bestFit="1" customWidth="1"/>
    <col min="1550" max="1793" width="5.54296875" style="130"/>
    <col min="1794" max="1794" width="40" style="130" customWidth="1"/>
    <col min="1795" max="1795" width="19.1796875" style="130" customWidth="1"/>
    <col min="1796" max="1796" width="20.1796875" style="130" bestFit="1" customWidth="1"/>
    <col min="1797" max="1797" width="19.1796875" style="130" customWidth="1"/>
    <col min="1798" max="1798" width="18.7265625" style="130" customWidth="1"/>
    <col min="1799" max="1799" width="17.453125" style="130" customWidth="1"/>
    <col min="1800" max="1800" width="19" style="130" customWidth="1"/>
    <col min="1801" max="1801" width="19.26953125" style="130" customWidth="1"/>
    <col min="1802" max="1802" width="17.81640625" style="130" bestFit="1" customWidth="1"/>
    <col min="1803" max="1803" width="14.54296875" style="130" bestFit="1" customWidth="1"/>
    <col min="1804" max="1804" width="19.7265625" style="130" customWidth="1"/>
    <col min="1805" max="1805" width="12.7265625" style="130" bestFit="1" customWidth="1"/>
    <col min="1806" max="2049" width="5.54296875" style="130"/>
    <col min="2050" max="2050" width="40" style="130" customWidth="1"/>
    <col min="2051" max="2051" width="19.1796875" style="130" customWidth="1"/>
    <col min="2052" max="2052" width="20.1796875" style="130" bestFit="1" customWidth="1"/>
    <col min="2053" max="2053" width="19.1796875" style="130" customWidth="1"/>
    <col min="2054" max="2054" width="18.7265625" style="130" customWidth="1"/>
    <col min="2055" max="2055" width="17.453125" style="130" customWidth="1"/>
    <col min="2056" max="2056" width="19" style="130" customWidth="1"/>
    <col min="2057" max="2057" width="19.26953125" style="130" customWidth="1"/>
    <col min="2058" max="2058" width="17.81640625" style="130" bestFit="1" customWidth="1"/>
    <col min="2059" max="2059" width="14.54296875" style="130" bestFit="1" customWidth="1"/>
    <col min="2060" max="2060" width="19.7265625" style="130" customWidth="1"/>
    <col min="2061" max="2061" width="12.7265625" style="130" bestFit="1" customWidth="1"/>
    <col min="2062" max="2305" width="5.54296875" style="130"/>
    <col min="2306" max="2306" width="40" style="130" customWidth="1"/>
    <col min="2307" max="2307" width="19.1796875" style="130" customWidth="1"/>
    <col min="2308" max="2308" width="20.1796875" style="130" bestFit="1" customWidth="1"/>
    <col min="2309" max="2309" width="19.1796875" style="130" customWidth="1"/>
    <col min="2310" max="2310" width="18.7265625" style="130" customWidth="1"/>
    <col min="2311" max="2311" width="17.453125" style="130" customWidth="1"/>
    <col min="2312" max="2312" width="19" style="130" customWidth="1"/>
    <col min="2313" max="2313" width="19.26953125" style="130" customWidth="1"/>
    <col min="2314" max="2314" width="17.81640625" style="130" bestFit="1" customWidth="1"/>
    <col min="2315" max="2315" width="14.54296875" style="130" bestFit="1" customWidth="1"/>
    <col min="2316" max="2316" width="19.7265625" style="130" customWidth="1"/>
    <col min="2317" max="2317" width="12.7265625" style="130" bestFit="1" customWidth="1"/>
    <col min="2318" max="2561" width="5.54296875" style="130"/>
    <col min="2562" max="2562" width="40" style="130" customWidth="1"/>
    <col min="2563" max="2563" width="19.1796875" style="130" customWidth="1"/>
    <col min="2564" max="2564" width="20.1796875" style="130" bestFit="1" customWidth="1"/>
    <col min="2565" max="2565" width="19.1796875" style="130" customWidth="1"/>
    <col min="2566" max="2566" width="18.7265625" style="130" customWidth="1"/>
    <col min="2567" max="2567" width="17.453125" style="130" customWidth="1"/>
    <col min="2568" max="2568" width="19" style="130" customWidth="1"/>
    <col min="2569" max="2569" width="19.26953125" style="130" customWidth="1"/>
    <col min="2570" max="2570" width="17.81640625" style="130" bestFit="1" customWidth="1"/>
    <col min="2571" max="2571" width="14.54296875" style="130" bestFit="1" customWidth="1"/>
    <col min="2572" max="2572" width="19.7265625" style="130" customWidth="1"/>
    <col min="2573" max="2573" width="12.7265625" style="130" bestFit="1" customWidth="1"/>
    <col min="2574" max="2817" width="5.54296875" style="130"/>
    <col min="2818" max="2818" width="40" style="130" customWidth="1"/>
    <col min="2819" max="2819" width="19.1796875" style="130" customWidth="1"/>
    <col min="2820" max="2820" width="20.1796875" style="130" bestFit="1" customWidth="1"/>
    <col min="2821" max="2821" width="19.1796875" style="130" customWidth="1"/>
    <col min="2822" max="2822" width="18.7265625" style="130" customWidth="1"/>
    <col min="2823" max="2823" width="17.453125" style="130" customWidth="1"/>
    <col min="2824" max="2824" width="19" style="130" customWidth="1"/>
    <col min="2825" max="2825" width="19.26953125" style="130" customWidth="1"/>
    <col min="2826" max="2826" width="17.81640625" style="130" bestFit="1" customWidth="1"/>
    <col min="2827" max="2827" width="14.54296875" style="130" bestFit="1" customWidth="1"/>
    <col min="2828" max="2828" width="19.7265625" style="130" customWidth="1"/>
    <col min="2829" max="2829" width="12.7265625" style="130" bestFit="1" customWidth="1"/>
    <col min="2830" max="3073" width="5.54296875" style="130"/>
    <col min="3074" max="3074" width="40" style="130" customWidth="1"/>
    <col min="3075" max="3075" width="19.1796875" style="130" customWidth="1"/>
    <col min="3076" max="3076" width="20.1796875" style="130" bestFit="1" customWidth="1"/>
    <col min="3077" max="3077" width="19.1796875" style="130" customWidth="1"/>
    <col min="3078" max="3078" width="18.7265625" style="130" customWidth="1"/>
    <col min="3079" max="3079" width="17.453125" style="130" customWidth="1"/>
    <col min="3080" max="3080" width="19" style="130" customWidth="1"/>
    <col min="3081" max="3081" width="19.26953125" style="130" customWidth="1"/>
    <col min="3082" max="3082" width="17.81640625" style="130" bestFit="1" customWidth="1"/>
    <col min="3083" max="3083" width="14.54296875" style="130" bestFit="1" customWidth="1"/>
    <col min="3084" max="3084" width="19.7265625" style="130" customWidth="1"/>
    <col min="3085" max="3085" width="12.7265625" style="130" bestFit="1" customWidth="1"/>
    <col min="3086" max="3329" width="5.54296875" style="130"/>
    <col min="3330" max="3330" width="40" style="130" customWidth="1"/>
    <col min="3331" max="3331" width="19.1796875" style="130" customWidth="1"/>
    <col min="3332" max="3332" width="20.1796875" style="130" bestFit="1" customWidth="1"/>
    <col min="3333" max="3333" width="19.1796875" style="130" customWidth="1"/>
    <col min="3334" max="3334" width="18.7265625" style="130" customWidth="1"/>
    <col min="3335" max="3335" width="17.453125" style="130" customWidth="1"/>
    <col min="3336" max="3336" width="19" style="130" customWidth="1"/>
    <col min="3337" max="3337" width="19.26953125" style="130" customWidth="1"/>
    <col min="3338" max="3338" width="17.81640625" style="130" bestFit="1" customWidth="1"/>
    <col min="3339" max="3339" width="14.54296875" style="130" bestFit="1" customWidth="1"/>
    <col min="3340" max="3340" width="19.7265625" style="130" customWidth="1"/>
    <col min="3341" max="3341" width="12.7265625" style="130" bestFit="1" customWidth="1"/>
    <col min="3342" max="3585" width="5.54296875" style="130"/>
    <col min="3586" max="3586" width="40" style="130" customWidth="1"/>
    <col min="3587" max="3587" width="19.1796875" style="130" customWidth="1"/>
    <col min="3588" max="3588" width="20.1796875" style="130" bestFit="1" customWidth="1"/>
    <col min="3589" max="3589" width="19.1796875" style="130" customWidth="1"/>
    <col min="3590" max="3590" width="18.7265625" style="130" customWidth="1"/>
    <col min="3591" max="3591" width="17.453125" style="130" customWidth="1"/>
    <col min="3592" max="3592" width="19" style="130" customWidth="1"/>
    <col min="3593" max="3593" width="19.26953125" style="130" customWidth="1"/>
    <col min="3594" max="3594" width="17.81640625" style="130" bestFit="1" customWidth="1"/>
    <col min="3595" max="3595" width="14.54296875" style="130" bestFit="1" customWidth="1"/>
    <col min="3596" max="3596" width="19.7265625" style="130" customWidth="1"/>
    <col min="3597" max="3597" width="12.7265625" style="130" bestFit="1" customWidth="1"/>
    <col min="3598" max="3841" width="5.54296875" style="130"/>
    <col min="3842" max="3842" width="40" style="130" customWidth="1"/>
    <col min="3843" max="3843" width="19.1796875" style="130" customWidth="1"/>
    <col min="3844" max="3844" width="20.1796875" style="130" bestFit="1" customWidth="1"/>
    <col min="3845" max="3845" width="19.1796875" style="130" customWidth="1"/>
    <col min="3846" max="3846" width="18.7265625" style="130" customWidth="1"/>
    <col min="3847" max="3847" width="17.453125" style="130" customWidth="1"/>
    <col min="3848" max="3848" width="19" style="130" customWidth="1"/>
    <col min="3849" max="3849" width="19.26953125" style="130" customWidth="1"/>
    <col min="3850" max="3850" width="17.81640625" style="130" bestFit="1" customWidth="1"/>
    <col min="3851" max="3851" width="14.54296875" style="130" bestFit="1" customWidth="1"/>
    <col min="3852" max="3852" width="19.7265625" style="130" customWidth="1"/>
    <col min="3853" max="3853" width="12.7265625" style="130" bestFit="1" customWidth="1"/>
    <col min="3854" max="4097" width="5.54296875" style="130"/>
    <col min="4098" max="4098" width="40" style="130" customWidth="1"/>
    <col min="4099" max="4099" width="19.1796875" style="130" customWidth="1"/>
    <col min="4100" max="4100" width="20.1796875" style="130" bestFit="1" customWidth="1"/>
    <col min="4101" max="4101" width="19.1796875" style="130" customWidth="1"/>
    <col min="4102" max="4102" width="18.7265625" style="130" customWidth="1"/>
    <col min="4103" max="4103" width="17.453125" style="130" customWidth="1"/>
    <col min="4104" max="4104" width="19" style="130" customWidth="1"/>
    <col min="4105" max="4105" width="19.26953125" style="130" customWidth="1"/>
    <col min="4106" max="4106" width="17.81640625" style="130" bestFit="1" customWidth="1"/>
    <col min="4107" max="4107" width="14.54296875" style="130" bestFit="1" customWidth="1"/>
    <col min="4108" max="4108" width="19.7265625" style="130" customWidth="1"/>
    <col min="4109" max="4109" width="12.7265625" style="130" bestFit="1" customWidth="1"/>
    <col min="4110" max="4353" width="5.54296875" style="130"/>
    <col min="4354" max="4354" width="40" style="130" customWidth="1"/>
    <col min="4355" max="4355" width="19.1796875" style="130" customWidth="1"/>
    <col min="4356" max="4356" width="20.1796875" style="130" bestFit="1" customWidth="1"/>
    <col min="4357" max="4357" width="19.1796875" style="130" customWidth="1"/>
    <col min="4358" max="4358" width="18.7265625" style="130" customWidth="1"/>
    <col min="4359" max="4359" width="17.453125" style="130" customWidth="1"/>
    <col min="4360" max="4360" width="19" style="130" customWidth="1"/>
    <col min="4361" max="4361" width="19.26953125" style="130" customWidth="1"/>
    <col min="4362" max="4362" width="17.81640625" style="130" bestFit="1" customWidth="1"/>
    <col min="4363" max="4363" width="14.54296875" style="130" bestFit="1" customWidth="1"/>
    <col min="4364" max="4364" width="19.7265625" style="130" customWidth="1"/>
    <col min="4365" max="4365" width="12.7265625" style="130" bestFit="1" customWidth="1"/>
    <col min="4366" max="4609" width="5.54296875" style="130"/>
    <col min="4610" max="4610" width="40" style="130" customWidth="1"/>
    <col min="4611" max="4611" width="19.1796875" style="130" customWidth="1"/>
    <col min="4612" max="4612" width="20.1796875" style="130" bestFit="1" customWidth="1"/>
    <col min="4613" max="4613" width="19.1796875" style="130" customWidth="1"/>
    <col min="4614" max="4614" width="18.7265625" style="130" customWidth="1"/>
    <col min="4615" max="4615" width="17.453125" style="130" customWidth="1"/>
    <col min="4616" max="4616" width="19" style="130" customWidth="1"/>
    <col min="4617" max="4617" width="19.26953125" style="130" customWidth="1"/>
    <col min="4618" max="4618" width="17.81640625" style="130" bestFit="1" customWidth="1"/>
    <col min="4619" max="4619" width="14.54296875" style="130" bestFit="1" customWidth="1"/>
    <col min="4620" max="4620" width="19.7265625" style="130" customWidth="1"/>
    <col min="4621" max="4621" width="12.7265625" style="130" bestFit="1" customWidth="1"/>
    <col min="4622" max="4865" width="5.54296875" style="130"/>
    <col min="4866" max="4866" width="40" style="130" customWidth="1"/>
    <col min="4867" max="4867" width="19.1796875" style="130" customWidth="1"/>
    <col min="4868" max="4868" width="20.1796875" style="130" bestFit="1" customWidth="1"/>
    <col min="4869" max="4869" width="19.1796875" style="130" customWidth="1"/>
    <col min="4870" max="4870" width="18.7265625" style="130" customWidth="1"/>
    <col min="4871" max="4871" width="17.453125" style="130" customWidth="1"/>
    <col min="4872" max="4872" width="19" style="130" customWidth="1"/>
    <col min="4873" max="4873" width="19.26953125" style="130" customWidth="1"/>
    <col min="4874" max="4874" width="17.81640625" style="130" bestFit="1" customWidth="1"/>
    <col min="4875" max="4875" width="14.54296875" style="130" bestFit="1" customWidth="1"/>
    <col min="4876" max="4876" width="19.7265625" style="130" customWidth="1"/>
    <col min="4877" max="4877" width="12.7265625" style="130" bestFit="1" customWidth="1"/>
    <col min="4878" max="5121" width="5.54296875" style="130"/>
    <col min="5122" max="5122" width="40" style="130" customWidth="1"/>
    <col min="5123" max="5123" width="19.1796875" style="130" customWidth="1"/>
    <col min="5124" max="5124" width="20.1796875" style="130" bestFit="1" customWidth="1"/>
    <col min="5125" max="5125" width="19.1796875" style="130" customWidth="1"/>
    <col min="5126" max="5126" width="18.7265625" style="130" customWidth="1"/>
    <col min="5127" max="5127" width="17.453125" style="130" customWidth="1"/>
    <col min="5128" max="5128" width="19" style="130" customWidth="1"/>
    <col min="5129" max="5129" width="19.26953125" style="130" customWidth="1"/>
    <col min="5130" max="5130" width="17.81640625" style="130" bestFit="1" customWidth="1"/>
    <col min="5131" max="5131" width="14.54296875" style="130" bestFit="1" customWidth="1"/>
    <col min="5132" max="5132" width="19.7265625" style="130" customWidth="1"/>
    <col min="5133" max="5133" width="12.7265625" style="130" bestFit="1" customWidth="1"/>
    <col min="5134" max="5377" width="5.54296875" style="130"/>
    <col min="5378" max="5378" width="40" style="130" customWidth="1"/>
    <col min="5379" max="5379" width="19.1796875" style="130" customWidth="1"/>
    <col min="5380" max="5380" width="20.1796875" style="130" bestFit="1" customWidth="1"/>
    <col min="5381" max="5381" width="19.1796875" style="130" customWidth="1"/>
    <col min="5382" max="5382" width="18.7265625" style="130" customWidth="1"/>
    <col min="5383" max="5383" width="17.453125" style="130" customWidth="1"/>
    <col min="5384" max="5384" width="19" style="130" customWidth="1"/>
    <col min="5385" max="5385" width="19.26953125" style="130" customWidth="1"/>
    <col min="5386" max="5386" width="17.81640625" style="130" bestFit="1" customWidth="1"/>
    <col min="5387" max="5387" width="14.54296875" style="130" bestFit="1" customWidth="1"/>
    <col min="5388" max="5388" width="19.7265625" style="130" customWidth="1"/>
    <col min="5389" max="5389" width="12.7265625" style="130" bestFit="1" customWidth="1"/>
    <col min="5390" max="5633" width="5.54296875" style="130"/>
    <col min="5634" max="5634" width="40" style="130" customWidth="1"/>
    <col min="5635" max="5635" width="19.1796875" style="130" customWidth="1"/>
    <col min="5636" max="5636" width="20.1796875" style="130" bestFit="1" customWidth="1"/>
    <col min="5637" max="5637" width="19.1796875" style="130" customWidth="1"/>
    <col min="5638" max="5638" width="18.7265625" style="130" customWidth="1"/>
    <col min="5639" max="5639" width="17.453125" style="130" customWidth="1"/>
    <col min="5640" max="5640" width="19" style="130" customWidth="1"/>
    <col min="5641" max="5641" width="19.26953125" style="130" customWidth="1"/>
    <col min="5642" max="5642" width="17.81640625" style="130" bestFit="1" customWidth="1"/>
    <col min="5643" max="5643" width="14.54296875" style="130" bestFit="1" customWidth="1"/>
    <col min="5644" max="5644" width="19.7265625" style="130" customWidth="1"/>
    <col min="5645" max="5645" width="12.7265625" style="130" bestFit="1" customWidth="1"/>
    <col min="5646" max="5889" width="5.54296875" style="130"/>
    <col min="5890" max="5890" width="40" style="130" customWidth="1"/>
    <col min="5891" max="5891" width="19.1796875" style="130" customWidth="1"/>
    <col min="5892" max="5892" width="20.1796875" style="130" bestFit="1" customWidth="1"/>
    <col min="5893" max="5893" width="19.1796875" style="130" customWidth="1"/>
    <col min="5894" max="5894" width="18.7265625" style="130" customWidth="1"/>
    <col min="5895" max="5895" width="17.453125" style="130" customWidth="1"/>
    <col min="5896" max="5896" width="19" style="130" customWidth="1"/>
    <col min="5897" max="5897" width="19.26953125" style="130" customWidth="1"/>
    <col min="5898" max="5898" width="17.81640625" style="130" bestFit="1" customWidth="1"/>
    <col min="5899" max="5899" width="14.54296875" style="130" bestFit="1" customWidth="1"/>
    <col min="5900" max="5900" width="19.7265625" style="130" customWidth="1"/>
    <col min="5901" max="5901" width="12.7265625" style="130" bestFit="1" customWidth="1"/>
    <col min="5902" max="6145" width="5.54296875" style="130"/>
    <col min="6146" max="6146" width="40" style="130" customWidth="1"/>
    <col min="6147" max="6147" width="19.1796875" style="130" customWidth="1"/>
    <col min="6148" max="6148" width="20.1796875" style="130" bestFit="1" customWidth="1"/>
    <col min="6149" max="6149" width="19.1796875" style="130" customWidth="1"/>
    <col min="6150" max="6150" width="18.7265625" style="130" customWidth="1"/>
    <col min="6151" max="6151" width="17.453125" style="130" customWidth="1"/>
    <col min="6152" max="6152" width="19" style="130" customWidth="1"/>
    <col min="6153" max="6153" width="19.26953125" style="130" customWidth="1"/>
    <col min="6154" max="6154" width="17.81640625" style="130" bestFit="1" customWidth="1"/>
    <col min="6155" max="6155" width="14.54296875" style="130" bestFit="1" customWidth="1"/>
    <col min="6156" max="6156" width="19.7265625" style="130" customWidth="1"/>
    <col min="6157" max="6157" width="12.7265625" style="130" bestFit="1" customWidth="1"/>
    <col min="6158" max="6401" width="5.54296875" style="130"/>
    <col min="6402" max="6402" width="40" style="130" customWidth="1"/>
    <col min="6403" max="6403" width="19.1796875" style="130" customWidth="1"/>
    <col min="6404" max="6404" width="20.1796875" style="130" bestFit="1" customWidth="1"/>
    <col min="6405" max="6405" width="19.1796875" style="130" customWidth="1"/>
    <col min="6406" max="6406" width="18.7265625" style="130" customWidth="1"/>
    <col min="6407" max="6407" width="17.453125" style="130" customWidth="1"/>
    <col min="6408" max="6408" width="19" style="130" customWidth="1"/>
    <col min="6409" max="6409" width="19.26953125" style="130" customWidth="1"/>
    <col min="6410" max="6410" width="17.81640625" style="130" bestFit="1" customWidth="1"/>
    <col min="6411" max="6411" width="14.54296875" style="130" bestFit="1" customWidth="1"/>
    <col min="6412" max="6412" width="19.7265625" style="130" customWidth="1"/>
    <col min="6413" max="6413" width="12.7265625" style="130" bestFit="1" customWidth="1"/>
    <col min="6414" max="6657" width="5.54296875" style="130"/>
    <col min="6658" max="6658" width="40" style="130" customWidth="1"/>
    <col min="6659" max="6659" width="19.1796875" style="130" customWidth="1"/>
    <col min="6660" max="6660" width="20.1796875" style="130" bestFit="1" customWidth="1"/>
    <col min="6661" max="6661" width="19.1796875" style="130" customWidth="1"/>
    <col min="6662" max="6662" width="18.7265625" style="130" customWidth="1"/>
    <col min="6663" max="6663" width="17.453125" style="130" customWidth="1"/>
    <col min="6664" max="6664" width="19" style="130" customWidth="1"/>
    <col min="6665" max="6665" width="19.26953125" style="130" customWidth="1"/>
    <col min="6666" max="6666" width="17.81640625" style="130" bestFit="1" customWidth="1"/>
    <col min="6667" max="6667" width="14.54296875" style="130" bestFit="1" customWidth="1"/>
    <col min="6668" max="6668" width="19.7265625" style="130" customWidth="1"/>
    <col min="6669" max="6669" width="12.7265625" style="130" bestFit="1" customWidth="1"/>
    <col min="6670" max="6913" width="5.54296875" style="130"/>
    <col min="6914" max="6914" width="40" style="130" customWidth="1"/>
    <col min="6915" max="6915" width="19.1796875" style="130" customWidth="1"/>
    <col min="6916" max="6916" width="20.1796875" style="130" bestFit="1" customWidth="1"/>
    <col min="6917" max="6917" width="19.1796875" style="130" customWidth="1"/>
    <col min="6918" max="6918" width="18.7265625" style="130" customWidth="1"/>
    <col min="6919" max="6919" width="17.453125" style="130" customWidth="1"/>
    <col min="6920" max="6920" width="19" style="130" customWidth="1"/>
    <col min="6921" max="6921" width="19.26953125" style="130" customWidth="1"/>
    <col min="6922" max="6922" width="17.81640625" style="130" bestFit="1" customWidth="1"/>
    <col min="6923" max="6923" width="14.54296875" style="130" bestFit="1" customWidth="1"/>
    <col min="6924" max="6924" width="19.7265625" style="130" customWidth="1"/>
    <col min="6925" max="6925" width="12.7265625" style="130" bestFit="1" customWidth="1"/>
    <col min="6926" max="7169" width="5.54296875" style="130"/>
    <col min="7170" max="7170" width="40" style="130" customWidth="1"/>
    <col min="7171" max="7171" width="19.1796875" style="130" customWidth="1"/>
    <col min="7172" max="7172" width="20.1796875" style="130" bestFit="1" customWidth="1"/>
    <col min="7173" max="7173" width="19.1796875" style="130" customWidth="1"/>
    <col min="7174" max="7174" width="18.7265625" style="130" customWidth="1"/>
    <col min="7175" max="7175" width="17.453125" style="130" customWidth="1"/>
    <col min="7176" max="7176" width="19" style="130" customWidth="1"/>
    <col min="7177" max="7177" width="19.26953125" style="130" customWidth="1"/>
    <col min="7178" max="7178" width="17.81640625" style="130" bestFit="1" customWidth="1"/>
    <col min="7179" max="7179" width="14.54296875" style="130" bestFit="1" customWidth="1"/>
    <col min="7180" max="7180" width="19.7265625" style="130" customWidth="1"/>
    <col min="7181" max="7181" width="12.7265625" style="130" bestFit="1" customWidth="1"/>
    <col min="7182" max="7425" width="5.54296875" style="130"/>
    <col min="7426" max="7426" width="40" style="130" customWidth="1"/>
    <col min="7427" max="7427" width="19.1796875" style="130" customWidth="1"/>
    <col min="7428" max="7428" width="20.1796875" style="130" bestFit="1" customWidth="1"/>
    <col min="7429" max="7429" width="19.1796875" style="130" customWidth="1"/>
    <col min="7430" max="7430" width="18.7265625" style="130" customWidth="1"/>
    <col min="7431" max="7431" width="17.453125" style="130" customWidth="1"/>
    <col min="7432" max="7432" width="19" style="130" customWidth="1"/>
    <col min="7433" max="7433" width="19.26953125" style="130" customWidth="1"/>
    <col min="7434" max="7434" width="17.81640625" style="130" bestFit="1" customWidth="1"/>
    <col min="7435" max="7435" width="14.54296875" style="130" bestFit="1" customWidth="1"/>
    <col min="7436" max="7436" width="19.7265625" style="130" customWidth="1"/>
    <col min="7437" max="7437" width="12.7265625" style="130" bestFit="1" customWidth="1"/>
    <col min="7438" max="7681" width="5.54296875" style="130"/>
    <col min="7682" max="7682" width="40" style="130" customWidth="1"/>
    <col min="7683" max="7683" width="19.1796875" style="130" customWidth="1"/>
    <col min="7684" max="7684" width="20.1796875" style="130" bestFit="1" customWidth="1"/>
    <col min="7685" max="7685" width="19.1796875" style="130" customWidth="1"/>
    <col min="7686" max="7686" width="18.7265625" style="130" customWidth="1"/>
    <col min="7687" max="7687" width="17.453125" style="130" customWidth="1"/>
    <col min="7688" max="7688" width="19" style="130" customWidth="1"/>
    <col min="7689" max="7689" width="19.26953125" style="130" customWidth="1"/>
    <col min="7690" max="7690" width="17.81640625" style="130" bestFit="1" customWidth="1"/>
    <col min="7691" max="7691" width="14.54296875" style="130" bestFit="1" customWidth="1"/>
    <col min="7692" max="7692" width="19.7265625" style="130" customWidth="1"/>
    <col min="7693" max="7693" width="12.7265625" style="130" bestFit="1" customWidth="1"/>
    <col min="7694" max="7937" width="5.54296875" style="130"/>
    <col min="7938" max="7938" width="40" style="130" customWidth="1"/>
    <col min="7939" max="7939" width="19.1796875" style="130" customWidth="1"/>
    <col min="7940" max="7940" width="20.1796875" style="130" bestFit="1" customWidth="1"/>
    <col min="7941" max="7941" width="19.1796875" style="130" customWidth="1"/>
    <col min="7942" max="7942" width="18.7265625" style="130" customWidth="1"/>
    <col min="7943" max="7943" width="17.453125" style="130" customWidth="1"/>
    <col min="7944" max="7944" width="19" style="130" customWidth="1"/>
    <col min="7945" max="7945" width="19.26953125" style="130" customWidth="1"/>
    <col min="7946" max="7946" width="17.81640625" style="130" bestFit="1" customWidth="1"/>
    <col min="7947" max="7947" width="14.54296875" style="130" bestFit="1" customWidth="1"/>
    <col min="7948" max="7948" width="19.7265625" style="130" customWidth="1"/>
    <col min="7949" max="7949" width="12.7265625" style="130" bestFit="1" customWidth="1"/>
    <col min="7950" max="8193" width="5.54296875" style="130"/>
    <col min="8194" max="8194" width="40" style="130" customWidth="1"/>
    <col min="8195" max="8195" width="19.1796875" style="130" customWidth="1"/>
    <col min="8196" max="8196" width="20.1796875" style="130" bestFit="1" customWidth="1"/>
    <col min="8197" max="8197" width="19.1796875" style="130" customWidth="1"/>
    <col min="8198" max="8198" width="18.7265625" style="130" customWidth="1"/>
    <col min="8199" max="8199" width="17.453125" style="130" customWidth="1"/>
    <col min="8200" max="8200" width="19" style="130" customWidth="1"/>
    <col min="8201" max="8201" width="19.26953125" style="130" customWidth="1"/>
    <col min="8202" max="8202" width="17.81640625" style="130" bestFit="1" customWidth="1"/>
    <col min="8203" max="8203" width="14.54296875" style="130" bestFit="1" customWidth="1"/>
    <col min="8204" max="8204" width="19.7265625" style="130" customWidth="1"/>
    <col min="8205" max="8205" width="12.7265625" style="130" bestFit="1" customWidth="1"/>
    <col min="8206" max="8449" width="5.54296875" style="130"/>
    <col min="8450" max="8450" width="40" style="130" customWidth="1"/>
    <col min="8451" max="8451" width="19.1796875" style="130" customWidth="1"/>
    <col min="8452" max="8452" width="20.1796875" style="130" bestFit="1" customWidth="1"/>
    <col min="8453" max="8453" width="19.1796875" style="130" customWidth="1"/>
    <col min="8454" max="8454" width="18.7265625" style="130" customWidth="1"/>
    <col min="8455" max="8455" width="17.453125" style="130" customWidth="1"/>
    <col min="8456" max="8456" width="19" style="130" customWidth="1"/>
    <col min="8457" max="8457" width="19.26953125" style="130" customWidth="1"/>
    <col min="8458" max="8458" width="17.81640625" style="130" bestFit="1" customWidth="1"/>
    <col min="8459" max="8459" width="14.54296875" style="130" bestFit="1" customWidth="1"/>
    <col min="8460" max="8460" width="19.7265625" style="130" customWidth="1"/>
    <col min="8461" max="8461" width="12.7265625" style="130" bestFit="1" customWidth="1"/>
    <col min="8462" max="8705" width="5.54296875" style="130"/>
    <col min="8706" max="8706" width="40" style="130" customWidth="1"/>
    <col min="8707" max="8707" width="19.1796875" style="130" customWidth="1"/>
    <col min="8708" max="8708" width="20.1796875" style="130" bestFit="1" customWidth="1"/>
    <col min="8709" max="8709" width="19.1796875" style="130" customWidth="1"/>
    <col min="8710" max="8710" width="18.7265625" style="130" customWidth="1"/>
    <col min="8711" max="8711" width="17.453125" style="130" customWidth="1"/>
    <col min="8712" max="8712" width="19" style="130" customWidth="1"/>
    <col min="8713" max="8713" width="19.26953125" style="130" customWidth="1"/>
    <col min="8714" max="8714" width="17.81640625" style="130" bestFit="1" customWidth="1"/>
    <col min="8715" max="8715" width="14.54296875" style="130" bestFit="1" customWidth="1"/>
    <col min="8716" max="8716" width="19.7265625" style="130" customWidth="1"/>
    <col min="8717" max="8717" width="12.7265625" style="130" bestFit="1" customWidth="1"/>
    <col min="8718" max="8961" width="5.54296875" style="130"/>
    <col min="8962" max="8962" width="40" style="130" customWidth="1"/>
    <col min="8963" max="8963" width="19.1796875" style="130" customWidth="1"/>
    <col min="8964" max="8964" width="20.1796875" style="130" bestFit="1" customWidth="1"/>
    <col min="8965" max="8965" width="19.1796875" style="130" customWidth="1"/>
    <col min="8966" max="8966" width="18.7265625" style="130" customWidth="1"/>
    <col min="8967" max="8967" width="17.453125" style="130" customWidth="1"/>
    <col min="8968" max="8968" width="19" style="130" customWidth="1"/>
    <col min="8969" max="8969" width="19.26953125" style="130" customWidth="1"/>
    <col min="8970" max="8970" width="17.81640625" style="130" bestFit="1" customWidth="1"/>
    <col min="8971" max="8971" width="14.54296875" style="130" bestFit="1" customWidth="1"/>
    <col min="8972" max="8972" width="19.7265625" style="130" customWidth="1"/>
    <col min="8973" max="8973" width="12.7265625" style="130" bestFit="1" customWidth="1"/>
    <col min="8974" max="9217" width="5.54296875" style="130"/>
    <col min="9218" max="9218" width="40" style="130" customWidth="1"/>
    <col min="9219" max="9219" width="19.1796875" style="130" customWidth="1"/>
    <col min="9220" max="9220" width="20.1796875" style="130" bestFit="1" customWidth="1"/>
    <col min="9221" max="9221" width="19.1796875" style="130" customWidth="1"/>
    <col min="9222" max="9222" width="18.7265625" style="130" customWidth="1"/>
    <col min="9223" max="9223" width="17.453125" style="130" customWidth="1"/>
    <col min="9224" max="9224" width="19" style="130" customWidth="1"/>
    <col min="9225" max="9225" width="19.26953125" style="130" customWidth="1"/>
    <col min="9226" max="9226" width="17.81640625" style="130" bestFit="1" customWidth="1"/>
    <col min="9227" max="9227" width="14.54296875" style="130" bestFit="1" customWidth="1"/>
    <col min="9228" max="9228" width="19.7265625" style="130" customWidth="1"/>
    <col min="9229" max="9229" width="12.7265625" style="130" bestFit="1" customWidth="1"/>
    <col min="9230" max="9473" width="5.54296875" style="130"/>
    <col min="9474" max="9474" width="40" style="130" customWidth="1"/>
    <col min="9475" max="9475" width="19.1796875" style="130" customWidth="1"/>
    <col min="9476" max="9476" width="20.1796875" style="130" bestFit="1" customWidth="1"/>
    <col min="9477" max="9477" width="19.1796875" style="130" customWidth="1"/>
    <col min="9478" max="9478" width="18.7265625" style="130" customWidth="1"/>
    <col min="9479" max="9479" width="17.453125" style="130" customWidth="1"/>
    <col min="9480" max="9480" width="19" style="130" customWidth="1"/>
    <col min="9481" max="9481" width="19.26953125" style="130" customWidth="1"/>
    <col min="9482" max="9482" width="17.81640625" style="130" bestFit="1" customWidth="1"/>
    <col min="9483" max="9483" width="14.54296875" style="130" bestFit="1" customWidth="1"/>
    <col min="9484" max="9484" width="19.7265625" style="130" customWidth="1"/>
    <col min="9485" max="9485" width="12.7265625" style="130" bestFit="1" customWidth="1"/>
    <col min="9486" max="9729" width="5.54296875" style="130"/>
    <col min="9730" max="9730" width="40" style="130" customWidth="1"/>
    <col min="9731" max="9731" width="19.1796875" style="130" customWidth="1"/>
    <col min="9732" max="9732" width="20.1796875" style="130" bestFit="1" customWidth="1"/>
    <col min="9733" max="9733" width="19.1796875" style="130" customWidth="1"/>
    <col min="9734" max="9734" width="18.7265625" style="130" customWidth="1"/>
    <col min="9735" max="9735" width="17.453125" style="130" customWidth="1"/>
    <col min="9736" max="9736" width="19" style="130" customWidth="1"/>
    <col min="9737" max="9737" width="19.26953125" style="130" customWidth="1"/>
    <col min="9738" max="9738" width="17.81640625" style="130" bestFit="1" customWidth="1"/>
    <col min="9739" max="9739" width="14.54296875" style="130" bestFit="1" customWidth="1"/>
    <col min="9740" max="9740" width="19.7265625" style="130" customWidth="1"/>
    <col min="9741" max="9741" width="12.7265625" style="130" bestFit="1" customWidth="1"/>
    <col min="9742" max="9985" width="5.54296875" style="130"/>
    <col min="9986" max="9986" width="40" style="130" customWidth="1"/>
    <col min="9987" max="9987" width="19.1796875" style="130" customWidth="1"/>
    <col min="9988" max="9988" width="20.1796875" style="130" bestFit="1" customWidth="1"/>
    <col min="9989" max="9989" width="19.1796875" style="130" customWidth="1"/>
    <col min="9990" max="9990" width="18.7265625" style="130" customWidth="1"/>
    <col min="9991" max="9991" width="17.453125" style="130" customWidth="1"/>
    <col min="9992" max="9992" width="19" style="130" customWidth="1"/>
    <col min="9993" max="9993" width="19.26953125" style="130" customWidth="1"/>
    <col min="9994" max="9994" width="17.81640625" style="130" bestFit="1" customWidth="1"/>
    <col min="9995" max="9995" width="14.54296875" style="130" bestFit="1" customWidth="1"/>
    <col min="9996" max="9996" width="19.7265625" style="130" customWidth="1"/>
    <col min="9997" max="9997" width="12.7265625" style="130" bestFit="1" customWidth="1"/>
    <col min="9998" max="10241" width="5.54296875" style="130"/>
    <col min="10242" max="10242" width="40" style="130" customWidth="1"/>
    <col min="10243" max="10243" width="19.1796875" style="130" customWidth="1"/>
    <col min="10244" max="10244" width="20.1796875" style="130" bestFit="1" customWidth="1"/>
    <col min="10245" max="10245" width="19.1796875" style="130" customWidth="1"/>
    <col min="10246" max="10246" width="18.7265625" style="130" customWidth="1"/>
    <col min="10247" max="10247" width="17.453125" style="130" customWidth="1"/>
    <col min="10248" max="10248" width="19" style="130" customWidth="1"/>
    <col min="10249" max="10249" width="19.26953125" style="130" customWidth="1"/>
    <col min="10250" max="10250" width="17.81640625" style="130" bestFit="1" customWidth="1"/>
    <col min="10251" max="10251" width="14.54296875" style="130" bestFit="1" customWidth="1"/>
    <col min="10252" max="10252" width="19.7265625" style="130" customWidth="1"/>
    <col min="10253" max="10253" width="12.7265625" style="130" bestFit="1" customWidth="1"/>
    <col min="10254" max="10497" width="5.54296875" style="130"/>
    <col min="10498" max="10498" width="40" style="130" customWidth="1"/>
    <col min="10499" max="10499" width="19.1796875" style="130" customWidth="1"/>
    <col min="10500" max="10500" width="20.1796875" style="130" bestFit="1" customWidth="1"/>
    <col min="10501" max="10501" width="19.1796875" style="130" customWidth="1"/>
    <col min="10502" max="10502" width="18.7265625" style="130" customWidth="1"/>
    <col min="10503" max="10503" width="17.453125" style="130" customWidth="1"/>
    <col min="10504" max="10504" width="19" style="130" customWidth="1"/>
    <col min="10505" max="10505" width="19.26953125" style="130" customWidth="1"/>
    <col min="10506" max="10506" width="17.81640625" style="130" bestFit="1" customWidth="1"/>
    <col min="10507" max="10507" width="14.54296875" style="130" bestFit="1" customWidth="1"/>
    <col min="10508" max="10508" width="19.7265625" style="130" customWidth="1"/>
    <col min="10509" max="10509" width="12.7265625" style="130" bestFit="1" customWidth="1"/>
    <col min="10510" max="10753" width="5.54296875" style="130"/>
    <col min="10754" max="10754" width="40" style="130" customWidth="1"/>
    <col min="10755" max="10755" width="19.1796875" style="130" customWidth="1"/>
    <col min="10756" max="10756" width="20.1796875" style="130" bestFit="1" customWidth="1"/>
    <col min="10757" max="10757" width="19.1796875" style="130" customWidth="1"/>
    <col min="10758" max="10758" width="18.7265625" style="130" customWidth="1"/>
    <col min="10759" max="10759" width="17.453125" style="130" customWidth="1"/>
    <col min="10760" max="10760" width="19" style="130" customWidth="1"/>
    <col min="10761" max="10761" width="19.26953125" style="130" customWidth="1"/>
    <col min="10762" max="10762" width="17.81640625" style="130" bestFit="1" customWidth="1"/>
    <col min="10763" max="10763" width="14.54296875" style="130" bestFit="1" customWidth="1"/>
    <col min="10764" max="10764" width="19.7265625" style="130" customWidth="1"/>
    <col min="10765" max="10765" width="12.7265625" style="130" bestFit="1" customWidth="1"/>
    <col min="10766" max="11009" width="5.54296875" style="130"/>
    <col min="11010" max="11010" width="40" style="130" customWidth="1"/>
    <col min="11011" max="11011" width="19.1796875" style="130" customWidth="1"/>
    <col min="11012" max="11012" width="20.1796875" style="130" bestFit="1" customWidth="1"/>
    <col min="11013" max="11013" width="19.1796875" style="130" customWidth="1"/>
    <col min="11014" max="11014" width="18.7265625" style="130" customWidth="1"/>
    <col min="11015" max="11015" width="17.453125" style="130" customWidth="1"/>
    <col min="11016" max="11016" width="19" style="130" customWidth="1"/>
    <col min="11017" max="11017" width="19.26953125" style="130" customWidth="1"/>
    <col min="11018" max="11018" width="17.81640625" style="130" bestFit="1" customWidth="1"/>
    <col min="11019" max="11019" width="14.54296875" style="130" bestFit="1" customWidth="1"/>
    <col min="11020" max="11020" width="19.7265625" style="130" customWidth="1"/>
    <col min="11021" max="11021" width="12.7265625" style="130" bestFit="1" customWidth="1"/>
    <col min="11022" max="11265" width="5.54296875" style="130"/>
    <col min="11266" max="11266" width="40" style="130" customWidth="1"/>
    <col min="11267" max="11267" width="19.1796875" style="130" customWidth="1"/>
    <col min="11268" max="11268" width="20.1796875" style="130" bestFit="1" customWidth="1"/>
    <col min="11269" max="11269" width="19.1796875" style="130" customWidth="1"/>
    <col min="11270" max="11270" width="18.7265625" style="130" customWidth="1"/>
    <col min="11271" max="11271" width="17.453125" style="130" customWidth="1"/>
    <col min="11272" max="11272" width="19" style="130" customWidth="1"/>
    <col min="11273" max="11273" width="19.26953125" style="130" customWidth="1"/>
    <col min="11274" max="11274" width="17.81640625" style="130" bestFit="1" customWidth="1"/>
    <col min="11275" max="11275" width="14.54296875" style="130" bestFit="1" customWidth="1"/>
    <col min="11276" max="11276" width="19.7265625" style="130" customWidth="1"/>
    <col min="11277" max="11277" width="12.7265625" style="130" bestFit="1" customWidth="1"/>
    <col min="11278" max="11521" width="5.54296875" style="130"/>
    <col min="11522" max="11522" width="40" style="130" customWidth="1"/>
    <col min="11523" max="11523" width="19.1796875" style="130" customWidth="1"/>
    <col min="11524" max="11524" width="20.1796875" style="130" bestFit="1" customWidth="1"/>
    <col min="11525" max="11525" width="19.1796875" style="130" customWidth="1"/>
    <col min="11526" max="11526" width="18.7265625" style="130" customWidth="1"/>
    <col min="11527" max="11527" width="17.453125" style="130" customWidth="1"/>
    <col min="11528" max="11528" width="19" style="130" customWidth="1"/>
    <col min="11529" max="11529" width="19.26953125" style="130" customWidth="1"/>
    <col min="11530" max="11530" width="17.81640625" style="130" bestFit="1" customWidth="1"/>
    <col min="11531" max="11531" width="14.54296875" style="130" bestFit="1" customWidth="1"/>
    <col min="11532" max="11532" width="19.7265625" style="130" customWidth="1"/>
    <col min="11533" max="11533" width="12.7265625" style="130" bestFit="1" customWidth="1"/>
    <col min="11534" max="11777" width="5.54296875" style="130"/>
    <col min="11778" max="11778" width="40" style="130" customWidth="1"/>
    <col min="11779" max="11779" width="19.1796875" style="130" customWidth="1"/>
    <col min="11780" max="11780" width="20.1796875" style="130" bestFit="1" customWidth="1"/>
    <col min="11781" max="11781" width="19.1796875" style="130" customWidth="1"/>
    <col min="11782" max="11782" width="18.7265625" style="130" customWidth="1"/>
    <col min="11783" max="11783" width="17.453125" style="130" customWidth="1"/>
    <col min="11784" max="11784" width="19" style="130" customWidth="1"/>
    <col min="11785" max="11785" width="19.26953125" style="130" customWidth="1"/>
    <col min="11786" max="11786" width="17.81640625" style="130" bestFit="1" customWidth="1"/>
    <col min="11787" max="11787" width="14.54296875" style="130" bestFit="1" customWidth="1"/>
    <col min="11788" max="11788" width="19.7265625" style="130" customWidth="1"/>
    <col min="11789" max="11789" width="12.7265625" style="130" bestFit="1" customWidth="1"/>
    <col min="11790" max="12033" width="5.54296875" style="130"/>
    <col min="12034" max="12034" width="40" style="130" customWidth="1"/>
    <col min="12035" max="12035" width="19.1796875" style="130" customWidth="1"/>
    <col min="12036" max="12036" width="20.1796875" style="130" bestFit="1" customWidth="1"/>
    <col min="12037" max="12037" width="19.1796875" style="130" customWidth="1"/>
    <col min="12038" max="12038" width="18.7265625" style="130" customWidth="1"/>
    <col min="12039" max="12039" width="17.453125" style="130" customWidth="1"/>
    <col min="12040" max="12040" width="19" style="130" customWidth="1"/>
    <col min="12041" max="12041" width="19.26953125" style="130" customWidth="1"/>
    <col min="12042" max="12042" width="17.81640625" style="130" bestFit="1" customWidth="1"/>
    <col min="12043" max="12043" width="14.54296875" style="130" bestFit="1" customWidth="1"/>
    <col min="12044" max="12044" width="19.7265625" style="130" customWidth="1"/>
    <col min="12045" max="12045" width="12.7265625" style="130" bestFit="1" customWidth="1"/>
    <col min="12046" max="12289" width="5.54296875" style="130"/>
    <col min="12290" max="12290" width="40" style="130" customWidth="1"/>
    <col min="12291" max="12291" width="19.1796875" style="130" customWidth="1"/>
    <col min="12292" max="12292" width="20.1796875" style="130" bestFit="1" customWidth="1"/>
    <col min="12293" max="12293" width="19.1796875" style="130" customWidth="1"/>
    <col min="12294" max="12294" width="18.7265625" style="130" customWidth="1"/>
    <col min="12295" max="12295" width="17.453125" style="130" customWidth="1"/>
    <col min="12296" max="12296" width="19" style="130" customWidth="1"/>
    <col min="12297" max="12297" width="19.26953125" style="130" customWidth="1"/>
    <col min="12298" max="12298" width="17.81640625" style="130" bestFit="1" customWidth="1"/>
    <col min="12299" max="12299" width="14.54296875" style="130" bestFit="1" customWidth="1"/>
    <col min="12300" max="12300" width="19.7265625" style="130" customWidth="1"/>
    <col min="12301" max="12301" width="12.7265625" style="130" bestFit="1" customWidth="1"/>
    <col min="12302" max="12545" width="5.54296875" style="130"/>
    <col min="12546" max="12546" width="40" style="130" customWidth="1"/>
    <col min="12547" max="12547" width="19.1796875" style="130" customWidth="1"/>
    <col min="12548" max="12548" width="20.1796875" style="130" bestFit="1" customWidth="1"/>
    <col min="12549" max="12549" width="19.1796875" style="130" customWidth="1"/>
    <col min="12550" max="12550" width="18.7265625" style="130" customWidth="1"/>
    <col min="12551" max="12551" width="17.453125" style="130" customWidth="1"/>
    <col min="12552" max="12552" width="19" style="130" customWidth="1"/>
    <col min="12553" max="12553" width="19.26953125" style="130" customWidth="1"/>
    <col min="12554" max="12554" width="17.81640625" style="130" bestFit="1" customWidth="1"/>
    <col min="12555" max="12555" width="14.54296875" style="130" bestFit="1" customWidth="1"/>
    <col min="12556" max="12556" width="19.7265625" style="130" customWidth="1"/>
    <col min="12557" max="12557" width="12.7265625" style="130" bestFit="1" customWidth="1"/>
    <col min="12558" max="12801" width="5.54296875" style="130"/>
    <col min="12802" max="12802" width="40" style="130" customWidth="1"/>
    <col min="12803" max="12803" width="19.1796875" style="130" customWidth="1"/>
    <col min="12804" max="12804" width="20.1796875" style="130" bestFit="1" customWidth="1"/>
    <col min="12805" max="12805" width="19.1796875" style="130" customWidth="1"/>
    <col min="12806" max="12806" width="18.7265625" style="130" customWidth="1"/>
    <col min="12807" max="12807" width="17.453125" style="130" customWidth="1"/>
    <col min="12808" max="12808" width="19" style="130" customWidth="1"/>
    <col min="12809" max="12809" width="19.26953125" style="130" customWidth="1"/>
    <col min="12810" max="12810" width="17.81640625" style="130" bestFit="1" customWidth="1"/>
    <col min="12811" max="12811" width="14.54296875" style="130" bestFit="1" customWidth="1"/>
    <col min="12812" max="12812" width="19.7265625" style="130" customWidth="1"/>
    <col min="12813" max="12813" width="12.7265625" style="130" bestFit="1" customWidth="1"/>
    <col min="12814" max="13057" width="5.54296875" style="130"/>
    <col min="13058" max="13058" width="40" style="130" customWidth="1"/>
    <col min="13059" max="13059" width="19.1796875" style="130" customWidth="1"/>
    <col min="13060" max="13060" width="20.1796875" style="130" bestFit="1" customWidth="1"/>
    <col min="13061" max="13061" width="19.1796875" style="130" customWidth="1"/>
    <col min="13062" max="13062" width="18.7265625" style="130" customWidth="1"/>
    <col min="13063" max="13063" width="17.453125" style="130" customWidth="1"/>
    <col min="13064" max="13064" width="19" style="130" customWidth="1"/>
    <col min="13065" max="13065" width="19.26953125" style="130" customWidth="1"/>
    <col min="13066" max="13066" width="17.81640625" style="130" bestFit="1" customWidth="1"/>
    <col min="13067" max="13067" width="14.54296875" style="130" bestFit="1" customWidth="1"/>
    <col min="13068" max="13068" width="19.7265625" style="130" customWidth="1"/>
    <col min="13069" max="13069" width="12.7265625" style="130" bestFit="1" customWidth="1"/>
    <col min="13070" max="13313" width="5.54296875" style="130"/>
    <col min="13314" max="13314" width="40" style="130" customWidth="1"/>
    <col min="13315" max="13315" width="19.1796875" style="130" customWidth="1"/>
    <col min="13316" max="13316" width="20.1796875" style="130" bestFit="1" customWidth="1"/>
    <col min="13317" max="13317" width="19.1796875" style="130" customWidth="1"/>
    <col min="13318" max="13318" width="18.7265625" style="130" customWidth="1"/>
    <col min="13319" max="13319" width="17.453125" style="130" customWidth="1"/>
    <col min="13320" max="13320" width="19" style="130" customWidth="1"/>
    <col min="13321" max="13321" width="19.26953125" style="130" customWidth="1"/>
    <col min="13322" max="13322" width="17.81640625" style="130" bestFit="1" customWidth="1"/>
    <col min="13323" max="13323" width="14.54296875" style="130" bestFit="1" customWidth="1"/>
    <col min="13324" max="13324" width="19.7265625" style="130" customWidth="1"/>
    <col min="13325" max="13325" width="12.7265625" style="130" bestFit="1" customWidth="1"/>
    <col min="13326" max="13569" width="5.54296875" style="130"/>
    <col min="13570" max="13570" width="40" style="130" customWidth="1"/>
    <col min="13571" max="13571" width="19.1796875" style="130" customWidth="1"/>
    <col min="13572" max="13572" width="20.1796875" style="130" bestFit="1" customWidth="1"/>
    <col min="13573" max="13573" width="19.1796875" style="130" customWidth="1"/>
    <col min="13574" max="13574" width="18.7265625" style="130" customWidth="1"/>
    <col min="13575" max="13575" width="17.453125" style="130" customWidth="1"/>
    <col min="13576" max="13576" width="19" style="130" customWidth="1"/>
    <col min="13577" max="13577" width="19.26953125" style="130" customWidth="1"/>
    <col min="13578" max="13578" width="17.81640625" style="130" bestFit="1" customWidth="1"/>
    <col min="13579" max="13579" width="14.54296875" style="130" bestFit="1" customWidth="1"/>
    <col min="13580" max="13580" width="19.7265625" style="130" customWidth="1"/>
    <col min="13581" max="13581" width="12.7265625" style="130" bestFit="1" customWidth="1"/>
    <col min="13582" max="13825" width="5.54296875" style="130"/>
    <col min="13826" max="13826" width="40" style="130" customWidth="1"/>
    <col min="13827" max="13827" width="19.1796875" style="130" customWidth="1"/>
    <col min="13828" max="13828" width="20.1796875" style="130" bestFit="1" customWidth="1"/>
    <col min="13829" max="13829" width="19.1796875" style="130" customWidth="1"/>
    <col min="13830" max="13830" width="18.7265625" style="130" customWidth="1"/>
    <col min="13831" max="13831" width="17.453125" style="130" customWidth="1"/>
    <col min="13832" max="13832" width="19" style="130" customWidth="1"/>
    <col min="13833" max="13833" width="19.26953125" style="130" customWidth="1"/>
    <col min="13834" max="13834" width="17.81640625" style="130" bestFit="1" customWidth="1"/>
    <col min="13835" max="13835" width="14.54296875" style="130" bestFit="1" customWidth="1"/>
    <col min="13836" max="13836" width="19.7265625" style="130" customWidth="1"/>
    <col min="13837" max="13837" width="12.7265625" style="130" bestFit="1" customWidth="1"/>
    <col min="13838" max="14081" width="5.54296875" style="130"/>
    <col min="14082" max="14082" width="40" style="130" customWidth="1"/>
    <col min="14083" max="14083" width="19.1796875" style="130" customWidth="1"/>
    <col min="14084" max="14084" width="20.1796875" style="130" bestFit="1" customWidth="1"/>
    <col min="14085" max="14085" width="19.1796875" style="130" customWidth="1"/>
    <col min="14086" max="14086" width="18.7265625" style="130" customWidth="1"/>
    <col min="14087" max="14087" width="17.453125" style="130" customWidth="1"/>
    <col min="14088" max="14088" width="19" style="130" customWidth="1"/>
    <col min="14089" max="14089" width="19.26953125" style="130" customWidth="1"/>
    <col min="14090" max="14090" width="17.81640625" style="130" bestFit="1" customWidth="1"/>
    <col min="14091" max="14091" width="14.54296875" style="130" bestFit="1" customWidth="1"/>
    <col min="14092" max="14092" width="19.7265625" style="130" customWidth="1"/>
    <col min="14093" max="14093" width="12.7265625" style="130" bestFit="1" customWidth="1"/>
    <col min="14094" max="14337" width="5.54296875" style="130"/>
    <col min="14338" max="14338" width="40" style="130" customWidth="1"/>
    <col min="14339" max="14339" width="19.1796875" style="130" customWidth="1"/>
    <col min="14340" max="14340" width="20.1796875" style="130" bestFit="1" customWidth="1"/>
    <col min="14341" max="14341" width="19.1796875" style="130" customWidth="1"/>
    <col min="14342" max="14342" width="18.7265625" style="130" customWidth="1"/>
    <col min="14343" max="14343" width="17.453125" style="130" customWidth="1"/>
    <col min="14344" max="14344" width="19" style="130" customWidth="1"/>
    <col min="14345" max="14345" width="19.26953125" style="130" customWidth="1"/>
    <col min="14346" max="14346" width="17.81640625" style="130" bestFit="1" customWidth="1"/>
    <col min="14347" max="14347" width="14.54296875" style="130" bestFit="1" customWidth="1"/>
    <col min="14348" max="14348" width="19.7265625" style="130" customWidth="1"/>
    <col min="14349" max="14349" width="12.7265625" style="130" bestFit="1" customWidth="1"/>
    <col min="14350" max="14593" width="5.54296875" style="130"/>
    <col min="14594" max="14594" width="40" style="130" customWidth="1"/>
    <col min="14595" max="14595" width="19.1796875" style="130" customWidth="1"/>
    <col min="14596" max="14596" width="20.1796875" style="130" bestFit="1" customWidth="1"/>
    <col min="14597" max="14597" width="19.1796875" style="130" customWidth="1"/>
    <col min="14598" max="14598" width="18.7265625" style="130" customWidth="1"/>
    <col min="14599" max="14599" width="17.453125" style="130" customWidth="1"/>
    <col min="14600" max="14600" width="19" style="130" customWidth="1"/>
    <col min="14601" max="14601" width="19.26953125" style="130" customWidth="1"/>
    <col min="14602" max="14602" width="17.81640625" style="130" bestFit="1" customWidth="1"/>
    <col min="14603" max="14603" width="14.54296875" style="130" bestFit="1" customWidth="1"/>
    <col min="14604" max="14604" width="19.7265625" style="130" customWidth="1"/>
    <col min="14605" max="14605" width="12.7265625" style="130" bestFit="1" customWidth="1"/>
    <col min="14606" max="14849" width="5.54296875" style="130"/>
    <col min="14850" max="14850" width="40" style="130" customWidth="1"/>
    <col min="14851" max="14851" width="19.1796875" style="130" customWidth="1"/>
    <col min="14852" max="14852" width="20.1796875" style="130" bestFit="1" customWidth="1"/>
    <col min="14853" max="14853" width="19.1796875" style="130" customWidth="1"/>
    <col min="14854" max="14854" width="18.7265625" style="130" customWidth="1"/>
    <col min="14855" max="14855" width="17.453125" style="130" customWidth="1"/>
    <col min="14856" max="14856" width="19" style="130" customWidth="1"/>
    <col min="14857" max="14857" width="19.26953125" style="130" customWidth="1"/>
    <col min="14858" max="14858" width="17.81640625" style="130" bestFit="1" customWidth="1"/>
    <col min="14859" max="14859" width="14.54296875" style="130" bestFit="1" customWidth="1"/>
    <col min="14860" max="14860" width="19.7265625" style="130" customWidth="1"/>
    <col min="14861" max="14861" width="12.7265625" style="130" bestFit="1" customWidth="1"/>
    <col min="14862" max="15105" width="5.54296875" style="130"/>
    <col min="15106" max="15106" width="40" style="130" customWidth="1"/>
    <col min="15107" max="15107" width="19.1796875" style="130" customWidth="1"/>
    <col min="15108" max="15108" width="20.1796875" style="130" bestFit="1" customWidth="1"/>
    <col min="15109" max="15109" width="19.1796875" style="130" customWidth="1"/>
    <col min="15110" max="15110" width="18.7265625" style="130" customWidth="1"/>
    <col min="15111" max="15111" width="17.453125" style="130" customWidth="1"/>
    <col min="15112" max="15112" width="19" style="130" customWidth="1"/>
    <col min="15113" max="15113" width="19.26953125" style="130" customWidth="1"/>
    <col min="15114" max="15114" width="17.81640625" style="130" bestFit="1" customWidth="1"/>
    <col min="15115" max="15115" width="14.54296875" style="130" bestFit="1" customWidth="1"/>
    <col min="15116" max="15116" width="19.7265625" style="130" customWidth="1"/>
    <col min="15117" max="15117" width="12.7265625" style="130" bestFit="1" customWidth="1"/>
    <col min="15118" max="15361" width="5.54296875" style="130"/>
    <col min="15362" max="15362" width="40" style="130" customWidth="1"/>
    <col min="15363" max="15363" width="19.1796875" style="130" customWidth="1"/>
    <col min="15364" max="15364" width="20.1796875" style="130" bestFit="1" customWidth="1"/>
    <col min="15365" max="15365" width="19.1796875" style="130" customWidth="1"/>
    <col min="15366" max="15366" width="18.7265625" style="130" customWidth="1"/>
    <col min="15367" max="15367" width="17.453125" style="130" customWidth="1"/>
    <col min="15368" max="15368" width="19" style="130" customWidth="1"/>
    <col min="15369" max="15369" width="19.26953125" style="130" customWidth="1"/>
    <col min="15370" max="15370" width="17.81640625" style="130" bestFit="1" customWidth="1"/>
    <col min="15371" max="15371" width="14.54296875" style="130" bestFit="1" customWidth="1"/>
    <col min="15372" max="15372" width="19.7265625" style="130" customWidth="1"/>
    <col min="15373" max="15373" width="12.7265625" style="130" bestFit="1" customWidth="1"/>
    <col min="15374" max="15617" width="5.54296875" style="130"/>
    <col min="15618" max="15618" width="40" style="130" customWidth="1"/>
    <col min="15619" max="15619" width="19.1796875" style="130" customWidth="1"/>
    <col min="15620" max="15620" width="20.1796875" style="130" bestFit="1" customWidth="1"/>
    <col min="15621" max="15621" width="19.1796875" style="130" customWidth="1"/>
    <col min="15622" max="15622" width="18.7265625" style="130" customWidth="1"/>
    <col min="15623" max="15623" width="17.453125" style="130" customWidth="1"/>
    <col min="15624" max="15624" width="19" style="130" customWidth="1"/>
    <col min="15625" max="15625" width="19.26953125" style="130" customWidth="1"/>
    <col min="15626" max="15626" width="17.81640625" style="130" bestFit="1" customWidth="1"/>
    <col min="15627" max="15627" width="14.54296875" style="130" bestFit="1" customWidth="1"/>
    <col min="15628" max="15628" width="19.7265625" style="130" customWidth="1"/>
    <col min="15629" max="15629" width="12.7265625" style="130" bestFit="1" customWidth="1"/>
    <col min="15630" max="15873" width="5.54296875" style="130"/>
    <col min="15874" max="15874" width="40" style="130" customWidth="1"/>
    <col min="15875" max="15875" width="19.1796875" style="130" customWidth="1"/>
    <col min="15876" max="15876" width="20.1796875" style="130" bestFit="1" customWidth="1"/>
    <col min="15877" max="15877" width="19.1796875" style="130" customWidth="1"/>
    <col min="15878" max="15878" width="18.7265625" style="130" customWidth="1"/>
    <col min="15879" max="15879" width="17.453125" style="130" customWidth="1"/>
    <col min="15880" max="15880" width="19" style="130" customWidth="1"/>
    <col min="15881" max="15881" width="19.26953125" style="130" customWidth="1"/>
    <col min="15882" max="15882" width="17.81640625" style="130" bestFit="1" customWidth="1"/>
    <col min="15883" max="15883" width="14.54296875" style="130" bestFit="1" customWidth="1"/>
    <col min="15884" max="15884" width="19.7265625" style="130" customWidth="1"/>
    <col min="15885" max="15885" width="12.7265625" style="130" bestFit="1" customWidth="1"/>
    <col min="15886" max="16129" width="5.54296875" style="130"/>
    <col min="16130" max="16130" width="40" style="130" customWidth="1"/>
    <col min="16131" max="16131" width="19.1796875" style="130" customWidth="1"/>
    <col min="16132" max="16132" width="20.1796875" style="130" bestFit="1" customWidth="1"/>
    <col min="16133" max="16133" width="19.1796875" style="130" customWidth="1"/>
    <col min="16134" max="16134" width="18.7265625" style="130" customWidth="1"/>
    <col min="16135" max="16135" width="17.453125" style="130" customWidth="1"/>
    <col min="16136" max="16136" width="19" style="130" customWidth="1"/>
    <col min="16137" max="16137" width="19.26953125" style="130" customWidth="1"/>
    <col min="16138" max="16138" width="17.81640625" style="130" bestFit="1" customWidth="1"/>
    <col min="16139" max="16139" width="14.54296875" style="130" bestFit="1" customWidth="1"/>
    <col min="16140" max="16140" width="19.7265625" style="130" customWidth="1"/>
    <col min="16141" max="16141" width="12.7265625" style="130" bestFit="1" customWidth="1"/>
    <col min="16142" max="16384" width="5.54296875" style="130"/>
  </cols>
  <sheetData>
    <row r="1" spans="1:15" s="78" customFormat="1" ht="40.5" customHeight="1" x14ac:dyDescent="0.4">
      <c r="A1" s="728" t="s">
        <v>397</v>
      </c>
      <c r="B1" s="728"/>
      <c r="C1" s="728"/>
      <c r="D1" s="728"/>
      <c r="E1" s="728"/>
      <c r="F1" s="728"/>
      <c r="G1" s="728"/>
      <c r="H1" s="728"/>
      <c r="I1" s="728"/>
      <c r="J1" s="728"/>
      <c r="K1" s="728"/>
      <c r="L1" s="728"/>
      <c r="O1" s="79"/>
    </row>
    <row r="2" spans="1:15" s="80" customFormat="1" ht="40.5" customHeight="1" x14ac:dyDescent="0.35">
      <c r="A2" s="729" t="s">
        <v>470</v>
      </c>
      <c r="B2" s="729"/>
      <c r="C2" s="729"/>
      <c r="D2" s="729"/>
      <c r="E2" s="729"/>
      <c r="F2" s="729"/>
      <c r="G2" s="729"/>
      <c r="H2" s="729"/>
      <c r="I2" s="729"/>
      <c r="J2" s="729"/>
      <c r="K2" s="729"/>
      <c r="L2" s="729"/>
      <c r="O2" s="81"/>
    </row>
    <row r="3" spans="1:15" s="82" customFormat="1" ht="25" customHeight="1" thickBot="1" x14ac:dyDescent="0.35">
      <c r="A3" s="730"/>
      <c r="B3" s="730"/>
      <c r="C3" s="730"/>
      <c r="D3" s="730"/>
      <c r="E3" s="730"/>
      <c r="F3" s="730"/>
      <c r="G3" s="730"/>
      <c r="H3" s="730"/>
      <c r="I3" s="730"/>
      <c r="J3" s="730"/>
      <c r="K3" s="730"/>
      <c r="L3" s="730"/>
    </row>
    <row r="4" spans="1:15" s="82" customFormat="1" ht="25" customHeight="1" x14ac:dyDescent="0.3">
      <c r="A4" s="731" t="s">
        <v>0</v>
      </c>
      <c r="B4" s="732"/>
      <c r="C4" s="733"/>
      <c r="D4" s="734" t="s">
        <v>398</v>
      </c>
      <c r="E4" s="734"/>
      <c r="F4" s="734"/>
      <c r="G4" s="734"/>
      <c r="H4" s="734"/>
      <c r="I4" s="163" t="s">
        <v>399</v>
      </c>
      <c r="J4" s="735" t="s">
        <v>400</v>
      </c>
      <c r="K4" s="735"/>
      <c r="L4" s="736"/>
    </row>
    <row r="5" spans="1:15" s="82" customFormat="1" ht="17.149999999999999" customHeight="1" x14ac:dyDescent="0.3">
      <c r="A5" s="709" t="s">
        <v>359</v>
      </c>
      <c r="B5" s="710"/>
      <c r="C5" s="711"/>
      <c r="D5" s="723" t="s">
        <v>392</v>
      </c>
      <c r="E5" s="723"/>
      <c r="F5" s="723"/>
      <c r="G5" s="723"/>
      <c r="H5" s="723"/>
      <c r="I5" s="162" t="s">
        <v>401</v>
      </c>
      <c r="J5" s="726">
        <v>6668888</v>
      </c>
      <c r="K5" s="726"/>
      <c r="L5" s="727"/>
    </row>
    <row r="6" spans="1:15" s="82" customFormat="1" ht="13" x14ac:dyDescent="0.3">
      <c r="A6" s="709" t="s">
        <v>402</v>
      </c>
      <c r="B6" s="710"/>
      <c r="C6" s="711"/>
      <c r="D6" s="723" t="s">
        <v>403</v>
      </c>
      <c r="E6" s="723"/>
      <c r="F6" s="723"/>
      <c r="G6" s="723"/>
      <c r="H6" s="723"/>
      <c r="I6" s="162" t="s">
        <v>404</v>
      </c>
      <c r="J6" s="723" t="s">
        <v>405</v>
      </c>
      <c r="K6" s="723"/>
      <c r="L6" s="724"/>
    </row>
    <row r="7" spans="1:15" s="82" customFormat="1" ht="13" x14ac:dyDescent="0.3">
      <c r="A7" s="709" t="s">
        <v>406</v>
      </c>
      <c r="B7" s="710"/>
      <c r="C7" s="711"/>
      <c r="D7" s="723" t="s">
        <v>379</v>
      </c>
      <c r="E7" s="723"/>
      <c r="F7" s="723"/>
      <c r="G7" s="723"/>
      <c r="H7" s="723"/>
      <c r="I7" s="83" t="s">
        <v>407</v>
      </c>
      <c r="J7" s="723" t="s">
        <v>379</v>
      </c>
      <c r="K7" s="723"/>
      <c r="L7" s="724"/>
    </row>
    <row r="8" spans="1:15" s="82" customFormat="1" ht="13" x14ac:dyDescent="0.3">
      <c r="A8" s="709" t="s">
        <v>408</v>
      </c>
      <c r="B8" s="710"/>
      <c r="C8" s="711"/>
      <c r="D8" s="711"/>
      <c r="E8" s="84">
        <v>24</v>
      </c>
      <c r="F8" s="85" t="s">
        <v>409</v>
      </c>
      <c r="G8" s="85">
        <v>2021</v>
      </c>
      <c r="H8" s="86" t="s">
        <v>410</v>
      </c>
      <c r="I8" s="711" t="s">
        <v>411</v>
      </c>
      <c r="J8" s="725" t="s">
        <v>412</v>
      </c>
      <c r="K8" s="723"/>
      <c r="L8" s="724"/>
    </row>
    <row r="9" spans="1:15" s="82" customFormat="1" ht="13" x14ac:dyDescent="0.3">
      <c r="A9" s="709" t="s">
        <v>413</v>
      </c>
      <c r="B9" s="710"/>
      <c r="C9" s="711"/>
      <c r="D9" s="711"/>
      <c r="E9" s="723" t="s">
        <v>414</v>
      </c>
      <c r="F9" s="723"/>
      <c r="G9" s="723"/>
      <c r="H9" s="723"/>
      <c r="I9" s="711"/>
      <c r="J9" s="723"/>
      <c r="K9" s="723"/>
      <c r="L9" s="724"/>
    </row>
    <row r="10" spans="1:15" s="82" customFormat="1" ht="28.5" customHeight="1" x14ac:dyDescent="0.3">
      <c r="A10" s="709" t="s">
        <v>415</v>
      </c>
      <c r="B10" s="710"/>
      <c r="C10" s="711"/>
      <c r="D10" s="711"/>
      <c r="E10" s="712" t="s">
        <v>395</v>
      </c>
      <c r="F10" s="713"/>
      <c r="G10" s="713"/>
      <c r="H10" s="713"/>
      <c r="I10" s="713"/>
      <c r="J10" s="713"/>
      <c r="K10" s="713"/>
      <c r="L10" s="714"/>
    </row>
    <row r="11" spans="1:15" s="82" customFormat="1" ht="13.5" thickBot="1" x14ac:dyDescent="0.35">
      <c r="A11" s="715" t="s">
        <v>416</v>
      </c>
      <c r="B11" s="716"/>
      <c r="C11" s="717"/>
      <c r="D11" s="717"/>
      <c r="E11" s="718" t="s">
        <v>417</v>
      </c>
      <c r="F11" s="719"/>
      <c r="G11" s="87"/>
      <c r="H11" s="88" t="s">
        <v>418</v>
      </c>
      <c r="I11" s="89" t="s">
        <v>419</v>
      </c>
      <c r="J11" s="718"/>
      <c r="K11" s="720"/>
      <c r="L11" s="721"/>
    </row>
    <row r="12" spans="1:15" s="82" customFormat="1" ht="6" customHeight="1" x14ac:dyDescent="0.3">
      <c r="A12" s="90"/>
      <c r="B12" s="90"/>
      <c r="C12" s="90"/>
      <c r="D12" s="90"/>
      <c r="E12" s="90"/>
      <c r="F12" s="90"/>
      <c r="G12" s="90"/>
      <c r="H12" s="90"/>
      <c r="I12" s="90"/>
      <c r="J12" s="90"/>
      <c r="K12" s="90"/>
      <c r="L12" s="90"/>
    </row>
    <row r="13" spans="1:15" s="91" customFormat="1" ht="7.5" customHeight="1" x14ac:dyDescent="0.3">
      <c r="A13" s="722"/>
      <c r="B13" s="722"/>
      <c r="C13" s="722"/>
      <c r="D13" s="722"/>
      <c r="E13" s="722"/>
      <c r="F13" s="722"/>
      <c r="G13" s="722"/>
      <c r="H13" s="722"/>
      <c r="I13" s="722"/>
      <c r="J13" s="722"/>
      <c r="K13" s="722"/>
      <c r="L13" s="722"/>
    </row>
    <row r="14" spans="1:15" s="92" customFormat="1" ht="13" x14ac:dyDescent="0.3">
      <c r="A14" s="705" t="s">
        <v>420</v>
      </c>
      <c r="B14" s="705"/>
      <c r="C14" s="705"/>
      <c r="D14" s="705"/>
      <c r="E14" s="705"/>
      <c r="F14" s="705"/>
      <c r="G14" s="705"/>
      <c r="H14" s="705"/>
      <c r="I14" s="705"/>
      <c r="J14" s="705"/>
      <c r="K14" s="705"/>
      <c r="L14" s="705"/>
    </row>
    <row r="15" spans="1:15" s="92" customFormat="1" ht="12" customHeight="1" thickBot="1" x14ac:dyDescent="0.35">
      <c r="A15" s="706"/>
      <c r="B15" s="706"/>
      <c r="C15" s="706"/>
      <c r="D15" s="706"/>
      <c r="E15" s="706"/>
      <c r="F15" s="706"/>
      <c r="G15" s="706"/>
      <c r="H15" s="706"/>
      <c r="I15" s="706"/>
      <c r="J15" s="706"/>
      <c r="K15" s="706"/>
      <c r="L15" s="706"/>
    </row>
    <row r="16" spans="1:15" s="91" customFormat="1" ht="39" x14ac:dyDescent="0.3">
      <c r="A16" s="225" t="s">
        <v>421</v>
      </c>
      <c r="B16" s="226" t="s">
        <v>422</v>
      </c>
      <c r="C16" s="226" t="s">
        <v>423</v>
      </c>
      <c r="D16" s="226" t="s">
        <v>424</v>
      </c>
      <c r="E16" s="226" t="s">
        <v>425</v>
      </c>
      <c r="F16" s="226" t="s">
        <v>426</v>
      </c>
      <c r="G16" s="226" t="s">
        <v>427</v>
      </c>
      <c r="H16" s="226" t="s">
        <v>523</v>
      </c>
      <c r="I16" s="226" t="s">
        <v>428</v>
      </c>
      <c r="J16" s="226" t="s">
        <v>429</v>
      </c>
      <c r="K16" s="226" t="s">
        <v>430</v>
      </c>
      <c r="L16" s="227" t="s">
        <v>431</v>
      </c>
    </row>
    <row r="17" spans="1:12" s="93" customFormat="1" ht="36.75" customHeight="1" x14ac:dyDescent="0.35">
      <c r="A17" s="94" t="s">
        <v>432</v>
      </c>
      <c r="B17" s="228" t="s">
        <v>433</v>
      </c>
      <c r="C17" s="97">
        <v>5345818500</v>
      </c>
      <c r="D17" s="97">
        <v>202000000</v>
      </c>
      <c r="E17" s="97">
        <v>10562000000</v>
      </c>
      <c r="F17" s="229">
        <v>72000000</v>
      </c>
      <c r="G17" s="229">
        <v>15700000000</v>
      </c>
      <c r="H17" s="229">
        <v>320000000</v>
      </c>
      <c r="I17" s="229">
        <v>80000000</v>
      </c>
      <c r="J17" s="97">
        <v>160000000</v>
      </c>
      <c r="K17" s="97">
        <f>(C17+D17+E17+J17)*5%</f>
        <v>813490925</v>
      </c>
      <c r="L17" s="230">
        <f>SUM(B17:K17)</f>
        <v>33255309425</v>
      </c>
    </row>
    <row r="18" spans="1:12" s="93" customFormat="1" ht="25" x14ac:dyDescent="0.35">
      <c r="A18" s="94" t="s">
        <v>434</v>
      </c>
      <c r="B18" s="228" t="s">
        <v>435</v>
      </c>
      <c r="C18" s="95">
        <v>0</v>
      </c>
      <c r="D18" s="95">
        <v>0</v>
      </c>
      <c r="E18" s="95">
        <v>477000000</v>
      </c>
      <c r="F18" s="96">
        <v>0</v>
      </c>
      <c r="G18" s="96">
        <v>400000000</v>
      </c>
      <c r="H18" s="96">
        <v>0</v>
      </c>
      <c r="I18" s="96">
        <v>0</v>
      </c>
      <c r="J18" s="97">
        <v>0</v>
      </c>
      <c r="K18" s="97">
        <f t="shared" ref="K18:K35" si="0">(C18+D18+E18+J18)*5%</f>
        <v>23850000</v>
      </c>
      <c r="L18" s="230">
        <f t="shared" ref="L18:L35" si="1">SUM(B18:K18)</f>
        <v>900850000</v>
      </c>
    </row>
    <row r="19" spans="1:12" s="93" customFormat="1" ht="29.25" customHeight="1" x14ac:dyDescent="0.35">
      <c r="A19" s="94" t="s">
        <v>879</v>
      </c>
      <c r="B19" s="228" t="s">
        <v>435</v>
      </c>
      <c r="C19" s="95">
        <v>0</v>
      </c>
      <c r="D19" s="95">
        <v>0</v>
      </c>
      <c r="E19" s="95">
        <v>0</v>
      </c>
      <c r="F19" s="96">
        <v>0</v>
      </c>
      <c r="G19" s="96">
        <v>900000000</v>
      </c>
      <c r="H19" s="96">
        <v>0</v>
      </c>
      <c r="I19" s="96">
        <v>0</v>
      </c>
      <c r="J19" s="97">
        <v>0</v>
      </c>
      <c r="K19" s="97">
        <f t="shared" si="0"/>
        <v>0</v>
      </c>
      <c r="L19" s="230">
        <f t="shared" si="1"/>
        <v>900000000</v>
      </c>
    </row>
    <row r="20" spans="1:12" s="93" customFormat="1" ht="37.5" customHeight="1" x14ac:dyDescent="0.35">
      <c r="A20" s="94" t="s">
        <v>436</v>
      </c>
      <c r="B20" s="228" t="s">
        <v>433</v>
      </c>
      <c r="C20" s="95">
        <v>760755000</v>
      </c>
      <c r="D20" s="95">
        <v>9000000</v>
      </c>
      <c r="E20" s="95">
        <v>0</v>
      </c>
      <c r="F20" s="96">
        <v>0</v>
      </c>
      <c r="G20" s="96">
        <v>0</v>
      </c>
      <c r="H20" s="96">
        <v>40000000</v>
      </c>
      <c r="I20" s="96">
        <v>16000000</v>
      </c>
      <c r="J20" s="97">
        <v>0</v>
      </c>
      <c r="K20" s="97">
        <f t="shared" si="0"/>
        <v>38487750</v>
      </c>
      <c r="L20" s="230">
        <f t="shared" si="1"/>
        <v>864242750</v>
      </c>
    </row>
    <row r="21" spans="1:12" s="93" customFormat="1" ht="18" customHeight="1" x14ac:dyDescent="0.35">
      <c r="A21" s="364" t="s">
        <v>437</v>
      </c>
      <c r="B21" s="365" t="s">
        <v>435</v>
      </c>
      <c r="C21" s="97">
        <v>82500000</v>
      </c>
      <c r="D21" s="97">
        <v>23000000</v>
      </c>
      <c r="E21" s="97">
        <v>0</v>
      </c>
      <c r="F21" s="229">
        <v>0</v>
      </c>
      <c r="G21" s="229">
        <v>0</v>
      </c>
      <c r="H21" s="229">
        <v>4155000</v>
      </c>
      <c r="I21" s="229">
        <v>4500000</v>
      </c>
      <c r="J21" s="97">
        <v>0</v>
      </c>
      <c r="K21" s="97">
        <f t="shared" si="0"/>
        <v>5275000</v>
      </c>
      <c r="L21" s="366">
        <f t="shared" si="1"/>
        <v>119430000</v>
      </c>
    </row>
    <row r="22" spans="1:12" s="93" customFormat="1" ht="18" customHeight="1" x14ac:dyDescent="0.35">
      <c r="A22" s="94" t="s">
        <v>438</v>
      </c>
      <c r="B22" s="228" t="s">
        <v>435</v>
      </c>
      <c r="C22" s="95">
        <v>0</v>
      </c>
      <c r="D22" s="95">
        <v>2000000</v>
      </c>
      <c r="E22" s="95">
        <v>0</v>
      </c>
      <c r="F22" s="96">
        <v>0</v>
      </c>
      <c r="G22" s="96">
        <v>0</v>
      </c>
      <c r="H22" s="96">
        <v>2000000</v>
      </c>
      <c r="I22" s="96">
        <v>3000000</v>
      </c>
      <c r="J22" s="97">
        <v>0</v>
      </c>
      <c r="K22" s="97">
        <f t="shared" si="0"/>
        <v>100000</v>
      </c>
      <c r="L22" s="230">
        <f t="shared" si="1"/>
        <v>7100000</v>
      </c>
    </row>
    <row r="23" spans="1:12" s="93" customFormat="1" ht="18" customHeight="1" x14ac:dyDescent="0.35">
      <c r="A23" s="94" t="s">
        <v>439</v>
      </c>
      <c r="B23" s="228" t="s">
        <v>435</v>
      </c>
      <c r="C23" s="95">
        <v>0</v>
      </c>
      <c r="D23" s="95">
        <v>2000000</v>
      </c>
      <c r="E23" s="95">
        <v>0</v>
      </c>
      <c r="F23" s="96">
        <v>0</v>
      </c>
      <c r="G23" s="96">
        <v>0</v>
      </c>
      <c r="H23" s="96">
        <v>2000000</v>
      </c>
      <c r="I23" s="96">
        <v>5000000</v>
      </c>
      <c r="J23" s="97">
        <v>0</v>
      </c>
      <c r="K23" s="97">
        <f t="shared" si="0"/>
        <v>100000</v>
      </c>
      <c r="L23" s="230">
        <f t="shared" si="1"/>
        <v>9100000</v>
      </c>
    </row>
    <row r="24" spans="1:12" s="93" customFormat="1" ht="25" x14ac:dyDescent="0.35">
      <c r="A24" s="94" t="s">
        <v>440</v>
      </c>
      <c r="B24" s="228" t="s">
        <v>441</v>
      </c>
      <c r="C24" s="95">
        <v>279578700</v>
      </c>
      <c r="D24" s="95">
        <v>0</v>
      </c>
      <c r="E24" s="95">
        <v>0</v>
      </c>
      <c r="F24" s="96">
        <v>0</v>
      </c>
      <c r="G24" s="96">
        <v>0</v>
      </c>
      <c r="H24" s="96">
        <v>0</v>
      </c>
      <c r="I24" s="96">
        <v>0</v>
      </c>
      <c r="J24" s="97">
        <v>0</v>
      </c>
      <c r="K24" s="97">
        <f t="shared" si="0"/>
        <v>13978935</v>
      </c>
      <c r="L24" s="230">
        <f t="shared" si="1"/>
        <v>293557635</v>
      </c>
    </row>
    <row r="25" spans="1:12" s="93" customFormat="1" ht="25" x14ac:dyDescent="0.35">
      <c r="A25" s="94" t="s">
        <v>442</v>
      </c>
      <c r="B25" s="228" t="s">
        <v>443</v>
      </c>
      <c r="C25" s="95">
        <v>243778500</v>
      </c>
      <c r="D25" s="95">
        <v>0</v>
      </c>
      <c r="E25" s="95">
        <v>0</v>
      </c>
      <c r="F25" s="96">
        <v>0</v>
      </c>
      <c r="G25" s="96">
        <v>0</v>
      </c>
      <c r="H25" s="96">
        <v>0</v>
      </c>
      <c r="I25" s="96">
        <v>0</v>
      </c>
      <c r="J25" s="97">
        <v>0</v>
      </c>
      <c r="K25" s="97">
        <f t="shared" si="0"/>
        <v>12188925</v>
      </c>
      <c r="L25" s="230">
        <f t="shared" si="1"/>
        <v>255967425</v>
      </c>
    </row>
    <row r="26" spans="1:12" s="93" customFormat="1" ht="26.5" customHeight="1" x14ac:dyDescent="0.35">
      <c r="A26" s="94" t="s">
        <v>444</v>
      </c>
      <c r="B26" s="228" t="s">
        <v>445</v>
      </c>
      <c r="C26" s="95">
        <v>198819500</v>
      </c>
      <c r="D26" s="95">
        <v>0</v>
      </c>
      <c r="E26" s="95">
        <v>0</v>
      </c>
      <c r="F26" s="96">
        <v>0</v>
      </c>
      <c r="G26" s="96">
        <v>0</v>
      </c>
      <c r="H26" s="96">
        <v>0</v>
      </c>
      <c r="I26" s="96">
        <v>0</v>
      </c>
      <c r="J26" s="97">
        <v>0</v>
      </c>
      <c r="K26" s="97">
        <f t="shared" si="0"/>
        <v>9940975</v>
      </c>
      <c r="L26" s="230">
        <f t="shared" si="1"/>
        <v>208760475</v>
      </c>
    </row>
    <row r="27" spans="1:12" s="93" customFormat="1" ht="25" x14ac:dyDescent="0.35">
      <c r="A27" s="94" t="s">
        <v>446</v>
      </c>
      <c r="B27" s="228" t="s">
        <v>447</v>
      </c>
      <c r="C27" s="95">
        <v>562190000</v>
      </c>
      <c r="D27" s="95">
        <v>0</v>
      </c>
      <c r="E27" s="95">
        <v>0</v>
      </c>
      <c r="F27" s="96">
        <v>0</v>
      </c>
      <c r="G27" s="96">
        <v>0</v>
      </c>
      <c r="H27" s="96">
        <v>0</v>
      </c>
      <c r="I27" s="96">
        <v>0</v>
      </c>
      <c r="J27" s="97">
        <v>0</v>
      </c>
      <c r="K27" s="97">
        <f t="shared" si="0"/>
        <v>28109500</v>
      </c>
      <c r="L27" s="230">
        <f t="shared" si="1"/>
        <v>590299500</v>
      </c>
    </row>
    <row r="28" spans="1:12" s="93" customFormat="1" ht="25" x14ac:dyDescent="0.35">
      <c r="A28" s="94" t="s">
        <v>448</v>
      </c>
      <c r="B28" s="228" t="s">
        <v>441</v>
      </c>
      <c r="C28" s="95">
        <v>280000000</v>
      </c>
      <c r="D28" s="95">
        <v>0</v>
      </c>
      <c r="E28" s="95">
        <v>0</v>
      </c>
      <c r="F28" s="96">
        <v>0</v>
      </c>
      <c r="G28" s="96">
        <v>0</v>
      </c>
      <c r="H28" s="96">
        <v>0</v>
      </c>
      <c r="I28" s="96">
        <v>0</v>
      </c>
      <c r="J28" s="97">
        <v>0</v>
      </c>
      <c r="K28" s="97">
        <f t="shared" si="0"/>
        <v>14000000</v>
      </c>
      <c r="L28" s="230">
        <f t="shared" si="1"/>
        <v>294000000</v>
      </c>
    </row>
    <row r="29" spans="1:12" s="93" customFormat="1" ht="25" x14ac:dyDescent="0.35">
      <c r="A29" s="94" t="s">
        <v>449</v>
      </c>
      <c r="B29" s="228"/>
      <c r="C29" s="95">
        <v>700000000</v>
      </c>
      <c r="D29" s="95">
        <v>0</v>
      </c>
      <c r="E29" s="95">
        <v>0</v>
      </c>
      <c r="F29" s="96">
        <v>0</v>
      </c>
      <c r="G29" s="96">
        <v>0</v>
      </c>
      <c r="H29" s="96">
        <v>0</v>
      </c>
      <c r="I29" s="96">
        <v>0</v>
      </c>
      <c r="J29" s="97">
        <v>0</v>
      </c>
      <c r="K29" s="97">
        <f t="shared" si="0"/>
        <v>35000000</v>
      </c>
      <c r="L29" s="230">
        <f t="shared" si="1"/>
        <v>735000000</v>
      </c>
    </row>
    <row r="30" spans="1:12" s="93" customFormat="1" ht="25" x14ac:dyDescent="0.35">
      <c r="A30" s="94" t="s">
        <v>450</v>
      </c>
      <c r="B30" s="228"/>
      <c r="C30" s="95">
        <v>700000000</v>
      </c>
      <c r="D30" s="95">
        <v>0</v>
      </c>
      <c r="E30" s="95">
        <v>0</v>
      </c>
      <c r="F30" s="96">
        <v>0</v>
      </c>
      <c r="G30" s="96">
        <v>0</v>
      </c>
      <c r="H30" s="96">
        <v>0</v>
      </c>
      <c r="I30" s="96">
        <v>0</v>
      </c>
      <c r="J30" s="97">
        <v>0</v>
      </c>
      <c r="K30" s="97">
        <f t="shared" si="0"/>
        <v>35000000</v>
      </c>
      <c r="L30" s="230">
        <f t="shared" si="1"/>
        <v>735000000</v>
      </c>
    </row>
    <row r="31" spans="1:12" s="93" customFormat="1" ht="25" x14ac:dyDescent="0.35">
      <c r="A31" s="94" t="s">
        <v>451</v>
      </c>
      <c r="B31" s="228"/>
      <c r="C31" s="95">
        <v>470000000</v>
      </c>
      <c r="D31" s="95">
        <v>0</v>
      </c>
      <c r="E31" s="95">
        <v>0</v>
      </c>
      <c r="F31" s="96">
        <v>0</v>
      </c>
      <c r="G31" s="96">
        <v>0</v>
      </c>
      <c r="H31" s="96">
        <v>0</v>
      </c>
      <c r="I31" s="96">
        <v>0</v>
      </c>
      <c r="J31" s="97">
        <v>0</v>
      </c>
      <c r="K31" s="97">
        <f t="shared" si="0"/>
        <v>23500000</v>
      </c>
      <c r="L31" s="230">
        <f t="shared" si="1"/>
        <v>493500000</v>
      </c>
    </row>
    <row r="32" spans="1:12" s="93" customFormat="1" ht="13" hidden="1" x14ac:dyDescent="0.35">
      <c r="A32" s="94"/>
      <c r="B32" s="228"/>
      <c r="C32" s="95"/>
      <c r="D32" s="95">
        <v>0</v>
      </c>
      <c r="E32" s="95">
        <v>0</v>
      </c>
      <c r="F32" s="96">
        <v>0</v>
      </c>
      <c r="G32" s="96">
        <v>0</v>
      </c>
      <c r="H32" s="96">
        <v>0</v>
      </c>
      <c r="I32" s="96">
        <v>0</v>
      </c>
      <c r="J32" s="97">
        <v>0</v>
      </c>
      <c r="K32" s="97">
        <f t="shared" si="0"/>
        <v>0</v>
      </c>
      <c r="L32" s="230">
        <f t="shared" si="1"/>
        <v>0</v>
      </c>
    </row>
    <row r="33" spans="1:15" s="93" customFormat="1" ht="13" hidden="1" x14ac:dyDescent="0.35">
      <c r="A33" s="94"/>
      <c r="B33" s="228"/>
      <c r="C33" s="95"/>
      <c r="D33" s="95">
        <v>0</v>
      </c>
      <c r="E33" s="95">
        <v>0</v>
      </c>
      <c r="F33" s="96">
        <v>0</v>
      </c>
      <c r="G33" s="96">
        <v>0</v>
      </c>
      <c r="H33" s="96">
        <v>0</v>
      </c>
      <c r="I33" s="96">
        <v>0</v>
      </c>
      <c r="J33" s="97">
        <v>0</v>
      </c>
      <c r="K33" s="97">
        <f t="shared" si="0"/>
        <v>0</v>
      </c>
      <c r="L33" s="230">
        <f t="shared" si="1"/>
        <v>0</v>
      </c>
    </row>
    <row r="34" spans="1:15" s="93" customFormat="1" ht="25" x14ac:dyDescent="0.35">
      <c r="A34" s="94" t="s">
        <v>452</v>
      </c>
      <c r="B34" s="228" t="s">
        <v>453</v>
      </c>
      <c r="C34" s="95">
        <v>500000000</v>
      </c>
      <c r="D34" s="95">
        <v>0</v>
      </c>
      <c r="E34" s="95">
        <v>0</v>
      </c>
      <c r="F34" s="96">
        <v>0</v>
      </c>
      <c r="G34" s="96">
        <v>0</v>
      </c>
      <c r="H34" s="96">
        <v>0</v>
      </c>
      <c r="I34" s="96">
        <v>0</v>
      </c>
      <c r="J34" s="97">
        <v>0</v>
      </c>
      <c r="K34" s="97">
        <f t="shared" si="0"/>
        <v>25000000</v>
      </c>
      <c r="L34" s="230">
        <f t="shared" si="1"/>
        <v>525000000</v>
      </c>
    </row>
    <row r="35" spans="1:15" s="93" customFormat="1" ht="44.25" customHeight="1" x14ac:dyDescent="0.35">
      <c r="A35" s="94" t="s">
        <v>880</v>
      </c>
      <c r="B35" s="228"/>
      <c r="C35" s="95">
        <v>2500000000</v>
      </c>
      <c r="D35" s="95">
        <v>48000000</v>
      </c>
      <c r="E35" s="95">
        <v>695000000</v>
      </c>
      <c r="F35" s="96">
        <v>0</v>
      </c>
      <c r="G35" s="96">
        <v>3000000000</v>
      </c>
      <c r="H35" s="96">
        <v>14000000</v>
      </c>
      <c r="I35" s="96">
        <v>0</v>
      </c>
      <c r="J35" s="97">
        <v>0</v>
      </c>
      <c r="K35" s="97">
        <f t="shared" si="0"/>
        <v>162150000</v>
      </c>
      <c r="L35" s="230">
        <f t="shared" si="1"/>
        <v>6419150000</v>
      </c>
    </row>
    <row r="36" spans="1:15" s="91" customFormat="1" ht="20.149999999999999" customHeight="1" thickBot="1" x14ac:dyDescent="0.35">
      <c r="A36" s="98" t="s">
        <v>431</v>
      </c>
      <c r="B36" s="231"/>
      <c r="C36" s="99">
        <f t="shared" ref="C36:L36" si="2">SUM(C17:C35)</f>
        <v>12623440200</v>
      </c>
      <c r="D36" s="99">
        <f t="shared" si="2"/>
        <v>286000000</v>
      </c>
      <c r="E36" s="99">
        <f t="shared" si="2"/>
        <v>11734000000</v>
      </c>
      <c r="F36" s="99">
        <f t="shared" si="2"/>
        <v>72000000</v>
      </c>
      <c r="G36" s="99">
        <f t="shared" si="2"/>
        <v>20000000000</v>
      </c>
      <c r="H36" s="99">
        <f t="shared" si="2"/>
        <v>382155000</v>
      </c>
      <c r="I36" s="99">
        <f t="shared" si="2"/>
        <v>108500000</v>
      </c>
      <c r="J36" s="99">
        <f t="shared" si="2"/>
        <v>160000000</v>
      </c>
      <c r="K36" s="99">
        <f t="shared" si="2"/>
        <v>1240172010</v>
      </c>
      <c r="L36" s="100">
        <f t="shared" si="2"/>
        <v>46606267210</v>
      </c>
      <c r="M36" s="101" t="s">
        <v>379</v>
      </c>
    </row>
    <row r="37" spans="1:15" s="91" customFormat="1" ht="13" x14ac:dyDescent="0.3">
      <c r="A37" s="102"/>
      <c r="B37" s="102"/>
      <c r="C37" s="103"/>
      <c r="D37" s="103" t="s">
        <v>379</v>
      </c>
      <c r="E37" s="103"/>
      <c r="F37" s="103" t="s">
        <v>379</v>
      </c>
      <c r="G37" s="103"/>
      <c r="H37" s="103"/>
      <c r="I37" s="103"/>
      <c r="J37" s="103"/>
      <c r="K37" s="103"/>
      <c r="L37" s="104"/>
    </row>
    <row r="38" spans="1:15" s="91" customFormat="1" ht="13.5" thickBot="1" x14ac:dyDescent="0.35">
      <c r="A38" s="102"/>
      <c r="B38" s="102"/>
      <c r="C38" s="103"/>
      <c r="D38" s="103"/>
      <c r="E38" s="103"/>
      <c r="F38" s="103" t="s">
        <v>379</v>
      </c>
      <c r="G38" s="103"/>
      <c r="H38" s="103"/>
      <c r="I38" s="103"/>
      <c r="J38" s="103"/>
      <c r="K38" s="103"/>
      <c r="L38" s="104"/>
    </row>
    <row r="39" spans="1:15" s="91" customFormat="1" ht="13.5" thickBot="1" x14ac:dyDescent="0.35">
      <c r="C39" s="105"/>
      <c r="D39" s="105"/>
      <c r="E39" s="656" t="s">
        <v>622</v>
      </c>
      <c r="F39" s="657"/>
      <c r="G39" s="707"/>
      <c r="H39" s="707"/>
    </row>
    <row r="40" spans="1:15" s="107" customFormat="1" ht="13.5" thickBot="1" x14ac:dyDescent="0.3">
      <c r="A40" s="678" t="s">
        <v>371</v>
      </c>
      <c r="B40" s="679"/>
      <c r="C40" s="679"/>
      <c r="D40" s="618"/>
      <c r="E40" s="692">
        <v>6000000000</v>
      </c>
      <c r="F40" s="708"/>
      <c r="G40" s="635"/>
      <c r="H40" s="635"/>
      <c r="I40" s="683" t="s">
        <v>379</v>
      </c>
      <c r="J40" s="683"/>
      <c r="K40" s="656" t="s">
        <v>363</v>
      </c>
      <c r="L40" s="657"/>
      <c r="M40" s="106"/>
      <c r="N40" s="106"/>
    </row>
    <row r="41" spans="1:15" s="107" customFormat="1" ht="15" customHeight="1" x14ac:dyDescent="0.25">
      <c r="A41" s="108"/>
      <c r="B41" s="109"/>
      <c r="C41" s="698" t="s">
        <v>454</v>
      </c>
      <c r="D41" s="698"/>
      <c r="E41" s="699" t="s">
        <v>757</v>
      </c>
      <c r="F41" s="700"/>
      <c r="G41" s="682"/>
      <c r="H41" s="682"/>
      <c r="I41" s="683"/>
      <c r="J41" s="683"/>
      <c r="K41" s="656" t="s">
        <v>623</v>
      </c>
      <c r="L41" s="657"/>
      <c r="M41" s="106"/>
      <c r="N41" s="106"/>
    </row>
    <row r="42" spans="1:15" s="107" customFormat="1" ht="15" customHeight="1" x14ac:dyDescent="0.25">
      <c r="A42" s="110"/>
      <c r="B42" s="109"/>
      <c r="C42" s="698" t="s">
        <v>455</v>
      </c>
      <c r="D42" s="698"/>
      <c r="E42" s="701" t="s">
        <v>758</v>
      </c>
      <c r="F42" s="702"/>
      <c r="G42" s="682"/>
      <c r="H42" s="682"/>
      <c r="I42" s="683"/>
      <c r="J42" s="683"/>
      <c r="K42" s="703" t="s">
        <v>759</v>
      </c>
      <c r="L42" s="704"/>
      <c r="M42" s="106"/>
      <c r="N42" s="106"/>
    </row>
    <row r="43" spans="1:15" s="107" customFormat="1" ht="15" customHeight="1" x14ac:dyDescent="0.25">
      <c r="A43" s="110"/>
      <c r="B43" s="90"/>
      <c r="C43" s="686" t="s">
        <v>619</v>
      </c>
      <c r="D43" s="687"/>
      <c r="E43" s="688">
        <v>64000000000</v>
      </c>
      <c r="F43" s="689"/>
      <c r="G43" s="682"/>
      <c r="H43" s="682"/>
      <c r="I43" s="683"/>
      <c r="J43" s="683"/>
      <c r="K43" s="690">
        <v>13718186509</v>
      </c>
      <c r="L43" s="691"/>
      <c r="M43" s="106"/>
      <c r="N43" s="106"/>
    </row>
    <row r="44" spans="1:15" s="107" customFormat="1" ht="15" customHeight="1" x14ac:dyDescent="0.25">
      <c r="A44" s="110"/>
      <c r="B44" s="90"/>
      <c r="C44" s="686" t="s">
        <v>456</v>
      </c>
      <c r="D44" s="687"/>
      <c r="E44" s="688">
        <v>74000000000</v>
      </c>
      <c r="F44" s="694"/>
      <c r="G44" s="695"/>
      <c r="H44" s="696"/>
      <c r="I44" s="164"/>
      <c r="J44" s="164"/>
      <c r="K44" s="690"/>
      <c r="L44" s="691"/>
      <c r="M44" s="106"/>
      <c r="N44" s="106"/>
    </row>
    <row r="45" spans="1:15" s="107" customFormat="1" ht="46.5" customHeight="1" x14ac:dyDescent="0.25">
      <c r="A45" s="111"/>
      <c r="B45" s="112"/>
      <c r="C45" s="697" t="s">
        <v>620</v>
      </c>
      <c r="D45" s="698"/>
      <c r="E45" s="699" t="s">
        <v>379</v>
      </c>
      <c r="F45" s="700"/>
      <c r="G45" s="682"/>
      <c r="H45" s="682"/>
      <c r="I45" s="683"/>
      <c r="J45" s="683"/>
      <c r="K45" s="692"/>
      <c r="L45" s="693"/>
      <c r="M45" s="684" t="s">
        <v>379</v>
      </c>
      <c r="N45" s="685"/>
      <c r="O45" s="685"/>
    </row>
    <row r="46" spans="1:15" s="107" customFormat="1" ht="34.5" customHeight="1" x14ac:dyDescent="0.25">
      <c r="A46" s="121"/>
      <c r="B46" s="90"/>
      <c r="C46" s="220"/>
      <c r="D46" s="221"/>
      <c r="E46" s="222"/>
      <c r="F46" s="222"/>
      <c r="G46" s="223"/>
      <c r="H46" s="223"/>
      <c r="I46" s="164"/>
      <c r="J46" s="164"/>
      <c r="K46" s="224"/>
      <c r="L46" s="169"/>
      <c r="M46" s="168"/>
      <c r="N46" s="168"/>
      <c r="O46" s="168"/>
    </row>
    <row r="47" spans="1:15" s="107" customFormat="1" ht="34.5" customHeight="1" x14ac:dyDescent="0.25">
      <c r="A47" s="121"/>
      <c r="B47" s="90"/>
      <c r="C47" s="220"/>
      <c r="D47" s="221"/>
      <c r="E47" s="222"/>
      <c r="F47" s="222"/>
      <c r="G47" s="223"/>
      <c r="H47" s="223"/>
      <c r="I47" s="164"/>
      <c r="J47" s="164"/>
      <c r="K47" s="224"/>
      <c r="L47" s="169"/>
      <c r="M47" s="168"/>
      <c r="N47" s="168"/>
      <c r="O47" s="168"/>
    </row>
    <row r="48" spans="1:15" s="107" customFormat="1" ht="34.5" customHeight="1" x14ac:dyDescent="0.25">
      <c r="A48" s="121"/>
      <c r="B48" s="90"/>
      <c r="C48" s="220"/>
      <c r="D48" s="221"/>
      <c r="E48" s="222"/>
      <c r="F48" s="222"/>
      <c r="G48" s="223"/>
      <c r="H48" s="223"/>
      <c r="I48" s="164"/>
      <c r="J48" s="164"/>
      <c r="K48" s="224"/>
      <c r="L48" s="169"/>
      <c r="M48" s="168"/>
      <c r="N48" s="168"/>
      <c r="O48" s="168"/>
    </row>
    <row r="49" spans="1:15" s="107" customFormat="1" ht="34.5" customHeight="1" x14ac:dyDescent="0.25">
      <c r="A49" s="121"/>
      <c r="B49" s="90"/>
      <c r="C49" s="220"/>
      <c r="D49" s="221"/>
      <c r="E49" s="222"/>
      <c r="F49" s="222"/>
      <c r="G49" s="223"/>
      <c r="H49" s="223"/>
      <c r="I49" s="164"/>
      <c r="J49" s="164"/>
      <c r="K49" s="224"/>
      <c r="L49" s="169"/>
      <c r="M49" s="168"/>
      <c r="N49" s="168"/>
      <c r="O49" s="168"/>
    </row>
    <row r="50" spans="1:15" s="107" customFormat="1" ht="34.5" customHeight="1" x14ac:dyDescent="0.25">
      <c r="A50" s="121"/>
      <c r="B50" s="90"/>
      <c r="C50" s="220"/>
      <c r="D50" s="221"/>
      <c r="E50" s="222"/>
      <c r="F50" s="222"/>
      <c r="G50" s="223"/>
      <c r="H50" s="223"/>
      <c r="I50" s="164"/>
      <c r="J50" s="164"/>
      <c r="K50" s="224"/>
      <c r="L50" s="169"/>
      <c r="M50" s="168"/>
      <c r="N50" s="168"/>
      <c r="O50" s="168"/>
    </row>
    <row r="51" spans="1:15" s="107" customFormat="1" ht="34.5" customHeight="1" x14ac:dyDescent="0.25">
      <c r="A51" s="121"/>
      <c r="B51" s="90"/>
      <c r="C51" s="220"/>
      <c r="D51" s="221"/>
      <c r="E51" s="222"/>
      <c r="F51" s="222"/>
      <c r="G51" s="223"/>
      <c r="H51" s="223"/>
      <c r="I51" s="164"/>
      <c r="J51" s="164"/>
      <c r="K51" s="224"/>
      <c r="L51" s="169"/>
      <c r="M51" s="168"/>
      <c r="N51" s="168"/>
      <c r="O51" s="168"/>
    </row>
    <row r="52" spans="1:15" s="107" customFormat="1" ht="34.5" customHeight="1" x14ac:dyDescent="0.25">
      <c r="A52" s="121"/>
      <c r="B52" s="90"/>
      <c r="C52" s="220"/>
      <c r="D52" s="221"/>
      <c r="E52" s="222"/>
      <c r="F52" s="222"/>
      <c r="G52" s="223"/>
      <c r="H52" s="223"/>
      <c r="I52" s="164"/>
      <c r="J52" s="164"/>
      <c r="K52" s="224"/>
      <c r="L52" s="169"/>
      <c r="M52" s="168"/>
      <c r="N52" s="168"/>
      <c r="O52" s="168"/>
    </row>
    <row r="53" spans="1:15" s="107" customFormat="1" ht="13.5" thickBot="1" x14ac:dyDescent="0.3">
      <c r="A53" s="120"/>
      <c r="B53" s="114"/>
      <c r="C53" s="115"/>
      <c r="D53" s="115"/>
      <c r="E53" s="667"/>
      <c r="F53" s="667"/>
      <c r="G53" s="667" t="s">
        <v>379</v>
      </c>
      <c r="H53" s="667"/>
      <c r="I53" s="667" t="s">
        <v>379</v>
      </c>
      <c r="J53" s="667"/>
      <c r="K53" s="667"/>
      <c r="L53" s="669"/>
      <c r="M53" s="106"/>
      <c r="N53" s="106"/>
    </row>
    <row r="54" spans="1:15" s="107" customFormat="1" ht="13" x14ac:dyDescent="0.25">
      <c r="A54" s="678" t="s">
        <v>372</v>
      </c>
      <c r="B54" s="679"/>
      <c r="C54" s="679"/>
      <c r="D54" s="618"/>
      <c r="E54" s="680">
        <v>70000000</v>
      </c>
      <c r="F54" s="681"/>
      <c r="G54" s="632"/>
      <c r="H54" s="632"/>
      <c r="I54" s="632"/>
      <c r="J54" s="632"/>
      <c r="K54" s="632"/>
      <c r="L54" s="633"/>
      <c r="M54" s="106"/>
      <c r="N54" s="106"/>
    </row>
    <row r="55" spans="1:15" s="107" customFormat="1" ht="19.5" customHeight="1" thickBot="1" x14ac:dyDescent="0.3">
      <c r="A55" s="113"/>
      <c r="B55" s="114"/>
      <c r="C55" s="115"/>
      <c r="D55" s="116"/>
      <c r="E55" s="615"/>
      <c r="F55" s="615"/>
      <c r="G55" s="615"/>
      <c r="H55" s="615"/>
      <c r="I55" s="615"/>
      <c r="J55" s="615"/>
      <c r="K55" s="615"/>
      <c r="L55" s="616"/>
      <c r="M55" s="106"/>
      <c r="N55" s="106"/>
    </row>
    <row r="56" spans="1:15" s="107" customFormat="1" ht="20.25" customHeight="1" x14ac:dyDescent="0.25">
      <c r="A56" s="117" t="s">
        <v>457</v>
      </c>
      <c r="B56" s="118"/>
      <c r="C56" s="118"/>
      <c r="D56" s="119"/>
      <c r="E56" s="656"/>
      <c r="F56" s="657"/>
      <c r="G56" s="670" t="s">
        <v>458</v>
      </c>
      <c r="H56" s="671"/>
      <c r="I56" s="671"/>
      <c r="J56" s="671"/>
      <c r="K56" s="632"/>
      <c r="L56" s="633"/>
      <c r="M56" s="106"/>
      <c r="N56" s="106"/>
    </row>
    <row r="57" spans="1:15" s="107" customFormat="1" ht="19.5" customHeight="1" x14ac:dyDescent="0.25">
      <c r="A57" s="672" t="s">
        <v>459</v>
      </c>
      <c r="B57" s="673"/>
      <c r="C57" s="674"/>
      <c r="D57" s="674"/>
      <c r="E57" s="611">
        <v>500000000</v>
      </c>
      <c r="F57" s="675"/>
      <c r="G57" s="676" t="s">
        <v>459</v>
      </c>
      <c r="H57" s="677"/>
      <c r="I57" s="611">
        <v>600000000</v>
      </c>
      <c r="J57" s="612"/>
      <c r="K57" s="613"/>
      <c r="L57" s="614"/>
      <c r="M57" s="106"/>
      <c r="N57" s="106"/>
    </row>
    <row r="58" spans="1:15" s="107" customFormat="1" ht="19.5" customHeight="1" thickBot="1" x14ac:dyDescent="0.3">
      <c r="A58" s="662"/>
      <c r="B58" s="663"/>
      <c r="C58" s="664"/>
      <c r="D58" s="665"/>
      <c r="E58" s="615"/>
      <c r="F58" s="616"/>
      <c r="G58" s="666"/>
      <c r="H58" s="615"/>
      <c r="I58" s="615"/>
      <c r="J58" s="615"/>
      <c r="K58" s="615"/>
      <c r="L58" s="616"/>
      <c r="M58" s="106"/>
      <c r="N58" s="106"/>
    </row>
    <row r="59" spans="1:15" s="107" customFormat="1" ht="19.5" customHeight="1" thickBot="1" x14ac:dyDescent="0.3">
      <c r="A59" s="120"/>
      <c r="B59" s="114"/>
      <c r="C59" s="115"/>
      <c r="D59" s="115"/>
      <c r="E59" s="667"/>
      <c r="F59" s="667"/>
      <c r="G59" s="668"/>
      <c r="H59" s="668"/>
      <c r="I59" s="667"/>
      <c r="J59" s="667"/>
      <c r="K59" s="667"/>
      <c r="L59" s="669"/>
      <c r="M59" s="106"/>
      <c r="N59" s="106"/>
    </row>
    <row r="60" spans="1:15" s="107" customFormat="1" ht="13" x14ac:dyDescent="0.25">
      <c r="A60" s="653" t="s">
        <v>373</v>
      </c>
      <c r="B60" s="654"/>
      <c r="C60" s="654"/>
      <c r="D60" s="655"/>
      <c r="E60" s="656" t="s">
        <v>622</v>
      </c>
      <c r="F60" s="657"/>
      <c r="G60" s="658"/>
      <c r="H60" s="658"/>
      <c r="I60" s="632"/>
      <c r="J60" s="632"/>
      <c r="K60" s="632"/>
      <c r="L60" s="633"/>
      <c r="M60" s="106"/>
      <c r="N60" s="106"/>
    </row>
    <row r="61" spans="1:15" s="107" customFormat="1" ht="13" x14ac:dyDescent="0.25">
      <c r="A61" s="659" t="s">
        <v>460</v>
      </c>
      <c r="B61" s="660"/>
      <c r="C61" s="661"/>
      <c r="D61" s="661"/>
      <c r="E61" s="627"/>
      <c r="F61" s="613"/>
      <c r="G61" s="643"/>
      <c r="H61" s="643"/>
      <c r="I61" s="642"/>
      <c r="J61" s="642"/>
      <c r="K61" s="613"/>
      <c r="L61" s="614"/>
      <c r="M61" s="106"/>
      <c r="N61" s="106"/>
    </row>
    <row r="62" spans="1:15" s="107" customFormat="1" ht="13" x14ac:dyDescent="0.25">
      <c r="A62" s="121"/>
      <c r="B62" s="90"/>
      <c r="C62" s="652" t="s">
        <v>621</v>
      </c>
      <c r="D62" s="652"/>
      <c r="E62" s="611">
        <v>500000000</v>
      </c>
      <c r="F62" s="612"/>
      <c r="G62" s="635"/>
      <c r="H62" s="635"/>
      <c r="I62" s="613"/>
      <c r="J62" s="613"/>
      <c r="K62" s="613"/>
      <c r="L62" s="614"/>
      <c r="M62" s="106"/>
      <c r="N62" s="106"/>
    </row>
    <row r="63" spans="1:15" s="107" customFormat="1" ht="13" hidden="1" x14ac:dyDescent="0.25">
      <c r="A63" s="121"/>
      <c r="B63" s="90"/>
      <c r="C63" s="651" t="s">
        <v>461</v>
      </c>
      <c r="D63" s="651"/>
      <c r="E63" s="611"/>
      <c r="F63" s="612"/>
      <c r="G63" s="635"/>
      <c r="H63" s="635"/>
      <c r="I63" s="613"/>
      <c r="J63" s="613"/>
      <c r="K63" s="613"/>
      <c r="L63" s="614"/>
      <c r="M63" s="106"/>
      <c r="N63" s="106"/>
    </row>
    <row r="64" spans="1:15" s="107" customFormat="1" ht="13" x14ac:dyDescent="0.25">
      <c r="A64" s="121"/>
      <c r="B64" s="90"/>
      <c r="C64" s="646" t="s">
        <v>464</v>
      </c>
      <c r="D64" s="647"/>
      <c r="E64" s="611">
        <v>500000000</v>
      </c>
      <c r="F64" s="648"/>
      <c r="G64" s="649"/>
      <c r="H64" s="650"/>
      <c r="I64" s="165"/>
      <c r="J64" s="165"/>
      <c r="K64" s="165"/>
      <c r="L64" s="166"/>
      <c r="M64" s="106"/>
      <c r="N64" s="106"/>
    </row>
    <row r="65" spans="1:14" s="107" customFormat="1" ht="13" x14ac:dyDescent="0.25">
      <c r="A65" s="121"/>
      <c r="B65" s="90"/>
      <c r="C65" s="651" t="s">
        <v>462</v>
      </c>
      <c r="D65" s="651"/>
      <c r="E65" s="611">
        <v>260000000</v>
      </c>
      <c r="F65" s="612"/>
      <c r="G65" s="635"/>
      <c r="H65" s="635"/>
      <c r="I65" s="613"/>
      <c r="J65" s="613"/>
      <c r="K65" s="613"/>
      <c r="L65" s="614"/>
      <c r="M65" s="106"/>
      <c r="N65" s="106"/>
    </row>
    <row r="66" spans="1:14" s="107" customFormat="1" ht="13" x14ac:dyDescent="0.25">
      <c r="A66" s="121"/>
      <c r="B66" s="90"/>
      <c r="C66" s="645" t="s">
        <v>379</v>
      </c>
      <c r="D66" s="645"/>
      <c r="E66" s="627" t="s">
        <v>379</v>
      </c>
      <c r="F66" s="613"/>
      <c r="G66" s="635"/>
      <c r="H66" s="635"/>
      <c r="I66" s="613"/>
      <c r="J66" s="613"/>
      <c r="K66" s="613"/>
      <c r="L66" s="614"/>
      <c r="M66" s="106"/>
      <c r="N66" s="106"/>
    </row>
    <row r="67" spans="1:14" s="107" customFormat="1" ht="13" x14ac:dyDescent="0.25">
      <c r="A67" s="638" t="s">
        <v>463</v>
      </c>
      <c r="B67" s="639"/>
      <c r="C67" s="640"/>
      <c r="D67" s="640"/>
      <c r="E67" s="641" t="s">
        <v>379</v>
      </c>
      <c r="F67" s="642"/>
      <c r="G67" s="643"/>
      <c r="H67" s="643"/>
      <c r="I67" s="642"/>
      <c r="J67" s="642"/>
      <c r="K67" s="642"/>
      <c r="L67" s="644"/>
      <c r="M67" s="106"/>
      <c r="N67" s="106"/>
    </row>
    <row r="68" spans="1:14" s="107" customFormat="1" ht="19.5" customHeight="1" x14ac:dyDescent="0.25">
      <c r="A68" s="122"/>
      <c r="B68" s="123"/>
      <c r="C68" s="623" t="s">
        <v>621</v>
      </c>
      <c r="D68" s="623"/>
      <c r="E68" s="611">
        <v>2700000000</v>
      </c>
      <c r="F68" s="612"/>
      <c r="G68" s="635"/>
      <c r="H68" s="635"/>
      <c r="I68" s="613"/>
      <c r="J68" s="613"/>
      <c r="K68" s="613"/>
      <c r="L68" s="614"/>
      <c r="M68" s="106"/>
      <c r="N68" s="106"/>
    </row>
    <row r="69" spans="1:14" s="107" customFormat="1" ht="13" x14ac:dyDescent="0.25">
      <c r="A69" s="122"/>
      <c r="B69" s="123"/>
      <c r="C69" s="634" t="s">
        <v>464</v>
      </c>
      <c r="D69" s="634"/>
      <c r="E69" s="636">
        <v>6000000000</v>
      </c>
      <c r="F69" s="637"/>
      <c r="G69" s="635"/>
      <c r="H69" s="635"/>
      <c r="I69" s="613"/>
      <c r="J69" s="613"/>
      <c r="K69" s="613"/>
      <c r="L69" s="614"/>
      <c r="M69" s="106"/>
      <c r="N69" s="106"/>
    </row>
    <row r="70" spans="1:14" s="107" customFormat="1" ht="19.5" customHeight="1" x14ac:dyDescent="0.25">
      <c r="A70" s="122"/>
      <c r="B70" s="123"/>
      <c r="C70" s="634" t="s">
        <v>465</v>
      </c>
      <c r="D70" s="634"/>
      <c r="E70" s="636">
        <v>5000000000</v>
      </c>
      <c r="F70" s="637"/>
      <c r="G70" s="635"/>
      <c r="H70" s="635"/>
      <c r="I70" s="613"/>
      <c r="J70" s="613"/>
      <c r="K70" s="613"/>
      <c r="L70" s="614"/>
      <c r="M70" s="106"/>
      <c r="N70" s="106"/>
    </row>
    <row r="71" spans="1:14" s="107" customFormat="1" ht="19.5" customHeight="1" x14ac:dyDescent="0.25">
      <c r="A71" s="124"/>
      <c r="B71" s="125"/>
      <c r="C71" s="634" t="s">
        <v>379</v>
      </c>
      <c r="D71" s="634"/>
      <c r="E71" s="627" t="s">
        <v>379</v>
      </c>
      <c r="F71" s="613"/>
      <c r="G71" s="635"/>
      <c r="H71" s="635"/>
      <c r="I71" s="613"/>
      <c r="J71" s="613"/>
      <c r="K71" s="613"/>
      <c r="L71" s="614"/>
      <c r="M71" s="106"/>
      <c r="N71" s="106"/>
    </row>
    <row r="72" spans="1:14" s="107" customFormat="1" ht="11.25" customHeight="1" thickBot="1" x14ac:dyDescent="0.3">
      <c r="A72" s="113"/>
      <c r="B72" s="114"/>
      <c r="C72" s="115"/>
      <c r="D72" s="116"/>
      <c r="E72" s="615"/>
      <c r="F72" s="615"/>
      <c r="G72" s="615"/>
      <c r="H72" s="615"/>
      <c r="I72" s="615"/>
      <c r="J72" s="615"/>
      <c r="K72" s="615"/>
      <c r="L72" s="616"/>
      <c r="M72" s="106"/>
      <c r="N72" s="106"/>
    </row>
    <row r="73" spans="1:14" s="107" customFormat="1" ht="13.5" hidden="1" thickBot="1" x14ac:dyDescent="0.3">
      <c r="A73" s="628" t="s">
        <v>466</v>
      </c>
      <c r="B73" s="629"/>
      <c r="C73" s="629"/>
      <c r="D73" s="630"/>
      <c r="E73" s="631"/>
      <c r="F73" s="632"/>
      <c r="G73" s="632"/>
      <c r="H73" s="632"/>
      <c r="I73" s="632"/>
      <c r="J73" s="632"/>
      <c r="K73" s="632"/>
      <c r="L73" s="633"/>
      <c r="M73" s="106"/>
      <c r="N73" s="106"/>
    </row>
    <row r="74" spans="1:14" s="107" customFormat="1" ht="19.5" hidden="1" customHeight="1" x14ac:dyDescent="0.25">
      <c r="A74" s="624" t="s">
        <v>460</v>
      </c>
      <c r="B74" s="625"/>
      <c r="C74" s="626"/>
      <c r="D74" s="626"/>
      <c r="E74" s="627"/>
      <c r="F74" s="613"/>
      <c r="G74" s="613"/>
      <c r="H74" s="613"/>
      <c r="I74" s="613"/>
      <c r="J74" s="613"/>
      <c r="K74" s="613"/>
      <c r="L74" s="614"/>
      <c r="M74" s="106"/>
      <c r="N74" s="106"/>
    </row>
    <row r="75" spans="1:14" s="107" customFormat="1" ht="19.5" hidden="1" customHeight="1" x14ac:dyDescent="0.25">
      <c r="A75" s="624" t="s">
        <v>467</v>
      </c>
      <c r="B75" s="625"/>
      <c r="C75" s="626"/>
      <c r="D75" s="626"/>
      <c r="E75" s="627"/>
      <c r="F75" s="613"/>
      <c r="G75" s="613"/>
      <c r="H75" s="613"/>
      <c r="I75" s="613"/>
      <c r="J75" s="613"/>
      <c r="K75" s="613"/>
      <c r="L75" s="614"/>
      <c r="M75" s="106"/>
      <c r="N75" s="106"/>
    </row>
    <row r="76" spans="1:14" s="107" customFormat="1" ht="19.5" hidden="1" customHeight="1" x14ac:dyDescent="0.25">
      <c r="A76" s="113"/>
      <c r="B76" s="114"/>
      <c r="C76" s="115"/>
      <c r="D76" s="116"/>
      <c r="E76" s="615"/>
      <c r="F76" s="615"/>
      <c r="G76" s="615"/>
      <c r="H76" s="615"/>
      <c r="I76" s="615"/>
      <c r="J76" s="615"/>
      <c r="K76" s="615"/>
      <c r="L76" s="616"/>
      <c r="M76" s="106"/>
      <c r="N76" s="106"/>
    </row>
    <row r="77" spans="1:14" s="107" customFormat="1" ht="13" x14ac:dyDescent="0.25">
      <c r="A77" s="617" t="s">
        <v>466</v>
      </c>
      <c r="B77" s="618"/>
      <c r="C77" s="619"/>
      <c r="D77" s="619"/>
      <c r="E77" s="620" t="s">
        <v>379</v>
      </c>
      <c r="F77" s="621"/>
      <c r="G77" s="621"/>
      <c r="H77" s="621"/>
      <c r="I77" s="621"/>
      <c r="J77" s="621"/>
      <c r="K77" s="621"/>
      <c r="L77" s="622"/>
      <c r="M77" s="106"/>
      <c r="N77" s="106"/>
    </row>
    <row r="78" spans="1:14" s="107" customFormat="1" ht="13" x14ac:dyDescent="0.3">
      <c r="A78" s="126"/>
      <c r="B78" s="127"/>
      <c r="C78" s="623" t="s">
        <v>468</v>
      </c>
      <c r="D78" s="623"/>
      <c r="E78" s="611">
        <v>72000000</v>
      </c>
      <c r="F78" s="612"/>
      <c r="G78" s="613"/>
      <c r="H78" s="613"/>
      <c r="I78" s="613"/>
      <c r="J78" s="613"/>
      <c r="K78" s="613"/>
      <c r="L78" s="614"/>
      <c r="M78" s="106"/>
      <c r="N78" s="106"/>
    </row>
    <row r="79" spans="1:14" s="107" customFormat="1" ht="13" x14ac:dyDescent="0.3">
      <c r="A79" s="128"/>
      <c r="B79" s="129"/>
      <c r="C79" s="609" t="s">
        <v>469</v>
      </c>
      <c r="D79" s="610"/>
      <c r="E79" s="611">
        <v>10000000</v>
      </c>
      <c r="F79" s="612"/>
      <c r="G79" s="613"/>
      <c r="H79" s="613"/>
      <c r="I79" s="613"/>
      <c r="J79" s="613"/>
      <c r="K79" s="613"/>
      <c r="L79" s="614"/>
      <c r="M79" s="106"/>
      <c r="N79" s="106"/>
    </row>
    <row r="80" spans="1:14" s="107" customFormat="1" ht="11.25" customHeight="1" thickBot="1" x14ac:dyDescent="0.3">
      <c r="A80" s="113"/>
      <c r="B80" s="114"/>
      <c r="C80" s="115"/>
      <c r="D80" s="116"/>
      <c r="E80" s="615"/>
      <c r="F80" s="615"/>
      <c r="G80" s="615"/>
      <c r="H80" s="615"/>
      <c r="I80" s="615"/>
      <c r="J80" s="615"/>
      <c r="K80" s="615"/>
      <c r="L80" s="616"/>
      <c r="M80" s="106"/>
      <c r="N80" s="106"/>
    </row>
    <row r="81" spans="3:5" s="91" customFormat="1" ht="13" x14ac:dyDescent="0.3">
      <c r="C81" s="105"/>
      <c r="D81" s="105"/>
      <c r="E81" s="105"/>
    </row>
    <row r="82" spans="3:5" s="91" customFormat="1" ht="13" x14ac:dyDescent="0.3">
      <c r="C82" s="105"/>
      <c r="D82" s="105"/>
      <c r="E82" s="105"/>
    </row>
    <row r="83" spans="3:5" s="91" customFormat="1" ht="13" x14ac:dyDescent="0.3">
      <c r="C83" s="105"/>
      <c r="D83" s="105"/>
      <c r="E83" s="105"/>
    </row>
    <row r="84" spans="3:5" s="91" customFormat="1" ht="13" x14ac:dyDescent="0.3">
      <c r="C84" s="105"/>
      <c r="D84" s="105"/>
      <c r="E84" s="105"/>
    </row>
    <row r="85" spans="3:5" s="91" customFormat="1" ht="13" x14ac:dyDescent="0.3">
      <c r="C85" s="105"/>
      <c r="D85" s="105"/>
      <c r="E85" s="105"/>
    </row>
    <row r="86" spans="3:5" s="91" customFormat="1" ht="13" x14ac:dyDescent="0.3">
      <c r="C86" s="105"/>
      <c r="D86" s="105"/>
      <c r="E86" s="105"/>
    </row>
    <row r="87" spans="3:5" s="91" customFormat="1" ht="13" x14ac:dyDescent="0.3">
      <c r="C87" s="105"/>
      <c r="D87" s="105"/>
      <c r="E87" s="105"/>
    </row>
    <row r="88" spans="3:5" s="91" customFormat="1" ht="13" x14ac:dyDescent="0.3">
      <c r="C88" s="105"/>
      <c r="D88" s="105"/>
      <c r="E88" s="105"/>
    </row>
    <row r="89" spans="3:5" s="91" customFormat="1" ht="13" x14ac:dyDescent="0.3">
      <c r="C89" s="105"/>
      <c r="D89" s="105"/>
      <c r="E89" s="105"/>
    </row>
    <row r="90" spans="3:5" s="91" customFormat="1" ht="13" x14ac:dyDescent="0.3">
      <c r="C90" s="105"/>
      <c r="D90" s="105"/>
      <c r="E90" s="105"/>
    </row>
    <row r="91" spans="3:5" s="91" customFormat="1" ht="13" x14ac:dyDescent="0.3">
      <c r="C91" s="105"/>
      <c r="D91" s="105"/>
      <c r="E91" s="105"/>
    </row>
    <row r="92" spans="3:5" s="91" customFormat="1" ht="13" x14ac:dyDescent="0.3">
      <c r="C92" s="105"/>
      <c r="D92" s="105"/>
      <c r="E92" s="105"/>
    </row>
    <row r="93" spans="3:5" s="91" customFormat="1" ht="13" x14ac:dyDescent="0.3">
      <c r="C93" s="105"/>
      <c r="D93" s="105"/>
      <c r="E93" s="105"/>
    </row>
    <row r="94" spans="3:5" s="91" customFormat="1" ht="13" x14ac:dyDescent="0.3">
      <c r="C94" s="105"/>
      <c r="D94" s="105"/>
      <c r="E94" s="105"/>
    </row>
    <row r="95" spans="3:5" s="91" customFormat="1" ht="13" x14ac:dyDescent="0.3">
      <c r="C95" s="105"/>
      <c r="D95" s="105"/>
      <c r="E95" s="105"/>
    </row>
    <row r="96" spans="3:5" s="91" customFormat="1" ht="13" x14ac:dyDescent="0.3">
      <c r="C96" s="105"/>
      <c r="D96" s="105"/>
      <c r="E96" s="105"/>
    </row>
    <row r="97" spans="3:5" s="91" customFormat="1" ht="13" x14ac:dyDescent="0.3">
      <c r="C97" s="105"/>
      <c r="D97" s="105"/>
      <c r="E97" s="105"/>
    </row>
    <row r="98" spans="3:5" s="91" customFormat="1" ht="13" x14ac:dyDescent="0.3">
      <c r="C98" s="105"/>
      <c r="D98" s="105"/>
      <c r="E98" s="105"/>
    </row>
    <row r="99" spans="3:5" s="91" customFormat="1" ht="13" x14ac:dyDescent="0.3">
      <c r="C99" s="105"/>
      <c r="D99" s="105"/>
      <c r="E99" s="105"/>
    </row>
    <row r="100" spans="3:5" s="91" customFormat="1" ht="13" x14ac:dyDescent="0.3">
      <c r="C100" s="105"/>
      <c r="D100" s="105"/>
      <c r="E100" s="105"/>
    </row>
    <row r="101" spans="3:5" s="91" customFormat="1" ht="13" x14ac:dyDescent="0.3">
      <c r="C101" s="105"/>
      <c r="D101" s="105"/>
      <c r="E101" s="105"/>
    </row>
    <row r="102" spans="3:5" s="91" customFormat="1" ht="13" x14ac:dyDescent="0.3">
      <c r="C102" s="105"/>
      <c r="D102" s="105"/>
      <c r="E102" s="105"/>
    </row>
    <row r="103" spans="3:5" s="91" customFormat="1" ht="13" x14ac:dyDescent="0.3">
      <c r="C103" s="105"/>
      <c r="D103" s="105"/>
      <c r="E103" s="105"/>
    </row>
    <row r="104" spans="3:5" s="91" customFormat="1" ht="13" x14ac:dyDescent="0.3">
      <c r="C104" s="105"/>
      <c r="D104" s="105"/>
      <c r="E104" s="105"/>
    </row>
    <row r="105" spans="3:5" s="91" customFormat="1" ht="13" x14ac:dyDescent="0.3">
      <c r="C105" s="105"/>
      <c r="D105" s="105"/>
      <c r="E105" s="105"/>
    </row>
    <row r="106" spans="3:5" s="91" customFormat="1" ht="13" x14ac:dyDescent="0.3">
      <c r="C106" s="105"/>
      <c r="D106" s="105"/>
      <c r="E106" s="105"/>
    </row>
    <row r="107" spans="3:5" s="91" customFormat="1" ht="13" x14ac:dyDescent="0.3">
      <c r="C107" s="105"/>
      <c r="D107" s="105"/>
      <c r="E107" s="105"/>
    </row>
    <row r="108" spans="3:5" s="91" customFormat="1" ht="13" x14ac:dyDescent="0.3">
      <c r="C108" s="105"/>
      <c r="D108" s="105"/>
      <c r="E108" s="105"/>
    </row>
    <row r="109" spans="3:5" s="91" customFormat="1" ht="13" x14ac:dyDescent="0.3">
      <c r="C109" s="105"/>
      <c r="D109" s="105"/>
      <c r="E109" s="105"/>
    </row>
    <row r="110" spans="3:5" s="91" customFormat="1" ht="13" x14ac:dyDescent="0.3">
      <c r="C110" s="105"/>
      <c r="D110" s="105"/>
      <c r="E110" s="105"/>
    </row>
    <row r="111" spans="3:5" s="91" customFormat="1" ht="13" x14ac:dyDescent="0.3">
      <c r="C111" s="105"/>
      <c r="D111" s="105"/>
      <c r="E111" s="105"/>
    </row>
    <row r="112" spans="3:5" s="91" customFormat="1" ht="13" x14ac:dyDescent="0.3">
      <c r="C112" s="105"/>
      <c r="D112" s="105"/>
      <c r="E112" s="105"/>
    </row>
    <row r="113" spans="3:5" s="91" customFormat="1" ht="13" x14ac:dyDescent="0.3">
      <c r="C113" s="105"/>
      <c r="D113" s="105"/>
      <c r="E113" s="105"/>
    </row>
    <row r="114" spans="3:5" s="91" customFormat="1" ht="13" x14ac:dyDescent="0.3">
      <c r="C114" s="105"/>
      <c r="D114" s="105"/>
      <c r="E114" s="105"/>
    </row>
    <row r="115" spans="3:5" s="91" customFormat="1" ht="13" x14ac:dyDescent="0.3">
      <c r="C115" s="105"/>
      <c r="D115" s="105"/>
      <c r="E115" s="105"/>
    </row>
    <row r="116" spans="3:5" s="91" customFormat="1" ht="13" x14ac:dyDescent="0.3">
      <c r="C116" s="105"/>
      <c r="D116" s="105"/>
      <c r="E116" s="105"/>
    </row>
    <row r="117" spans="3:5" s="91" customFormat="1" ht="13" x14ac:dyDescent="0.3">
      <c r="C117" s="105"/>
      <c r="D117" s="105"/>
      <c r="E117" s="105"/>
    </row>
    <row r="118" spans="3:5" s="91" customFormat="1" ht="13" x14ac:dyDescent="0.3">
      <c r="C118" s="105"/>
      <c r="D118" s="105"/>
      <c r="E118" s="105"/>
    </row>
    <row r="119" spans="3:5" s="91" customFormat="1" ht="13" x14ac:dyDescent="0.3">
      <c r="C119" s="105"/>
      <c r="D119" s="105"/>
      <c r="E119" s="105"/>
    </row>
    <row r="120" spans="3:5" s="91" customFormat="1" ht="13" x14ac:dyDescent="0.3">
      <c r="C120" s="105"/>
      <c r="D120" s="105"/>
      <c r="E120" s="105"/>
    </row>
    <row r="121" spans="3:5" s="91" customFormat="1" ht="13" x14ac:dyDescent="0.3">
      <c r="C121" s="105"/>
      <c r="D121" s="105"/>
      <c r="E121" s="105"/>
    </row>
    <row r="122" spans="3:5" s="91" customFormat="1" ht="13" x14ac:dyDescent="0.3">
      <c r="C122" s="105"/>
      <c r="D122" s="105"/>
      <c r="E122" s="105"/>
    </row>
  </sheetData>
  <mergeCells count="188">
    <mergeCell ref="A5:C5"/>
    <mergeCell ref="D5:H5"/>
    <mergeCell ref="J5:L5"/>
    <mergeCell ref="A6:C6"/>
    <mergeCell ref="D6:H6"/>
    <mergeCell ref="J6:L6"/>
    <mergeCell ref="A1:L1"/>
    <mergeCell ref="A2:L2"/>
    <mergeCell ref="A3:L3"/>
    <mergeCell ref="A4:C4"/>
    <mergeCell ref="D4:H4"/>
    <mergeCell ref="J4:L4"/>
    <mergeCell ref="A10:D10"/>
    <mergeCell ref="E10:L10"/>
    <mergeCell ref="A11:D11"/>
    <mergeCell ref="E11:F11"/>
    <mergeCell ref="J11:L11"/>
    <mergeCell ref="A13:L13"/>
    <mergeCell ref="A7:C7"/>
    <mergeCell ref="D7:H7"/>
    <mergeCell ref="J7:L7"/>
    <mergeCell ref="A8:D8"/>
    <mergeCell ref="I8:I9"/>
    <mergeCell ref="J8:L9"/>
    <mergeCell ref="A9:D9"/>
    <mergeCell ref="E9:H9"/>
    <mergeCell ref="A14:L14"/>
    <mergeCell ref="A15:L15"/>
    <mergeCell ref="E39:F39"/>
    <mergeCell ref="G39:H39"/>
    <mergeCell ref="A40:D40"/>
    <mergeCell ref="E40:F40"/>
    <mergeCell ref="G40:H40"/>
    <mergeCell ref="I40:J40"/>
    <mergeCell ref="K40:L40"/>
    <mergeCell ref="C41:D41"/>
    <mergeCell ref="E41:F41"/>
    <mergeCell ref="G41:H41"/>
    <mergeCell ref="I41:J41"/>
    <mergeCell ref="K41:L41"/>
    <mergeCell ref="C42:D42"/>
    <mergeCell ref="E42:F42"/>
    <mergeCell ref="G42:H42"/>
    <mergeCell ref="I42:J42"/>
    <mergeCell ref="K42:L42"/>
    <mergeCell ref="G45:H45"/>
    <mergeCell ref="I45:J45"/>
    <mergeCell ref="M45:O45"/>
    <mergeCell ref="E53:F53"/>
    <mergeCell ref="G53:H53"/>
    <mergeCell ref="I53:J53"/>
    <mergeCell ref="K53:L53"/>
    <mergeCell ref="C43:D43"/>
    <mergeCell ref="E43:F43"/>
    <mergeCell ref="G43:H43"/>
    <mergeCell ref="I43:J43"/>
    <mergeCell ref="K43:L45"/>
    <mergeCell ref="C44:D44"/>
    <mergeCell ref="E44:F44"/>
    <mergeCell ref="G44:H44"/>
    <mergeCell ref="C45:D45"/>
    <mergeCell ref="E45:F45"/>
    <mergeCell ref="E56:F56"/>
    <mergeCell ref="G56:J56"/>
    <mergeCell ref="K56:L56"/>
    <mergeCell ref="A57:D57"/>
    <mergeCell ref="E57:F57"/>
    <mergeCell ref="G57:H57"/>
    <mergeCell ref="I57:J57"/>
    <mergeCell ref="K57:L57"/>
    <mergeCell ref="A54:D54"/>
    <mergeCell ref="E54:F54"/>
    <mergeCell ref="G54:H54"/>
    <mergeCell ref="I54:J54"/>
    <mergeCell ref="K54:L54"/>
    <mergeCell ref="E55:F55"/>
    <mergeCell ref="G55:H55"/>
    <mergeCell ref="I55:J55"/>
    <mergeCell ref="K55:L55"/>
    <mergeCell ref="A58:D58"/>
    <mergeCell ref="E58:F58"/>
    <mergeCell ref="G58:H58"/>
    <mergeCell ref="I58:J58"/>
    <mergeCell ref="K58:L58"/>
    <mergeCell ref="E59:F59"/>
    <mergeCell ref="G59:H59"/>
    <mergeCell ref="I59:J59"/>
    <mergeCell ref="K59:L59"/>
    <mergeCell ref="A60:D60"/>
    <mergeCell ref="E60:F60"/>
    <mergeCell ref="G60:H60"/>
    <mergeCell ref="I60:J60"/>
    <mergeCell ref="K60:L60"/>
    <mergeCell ref="A61:D61"/>
    <mergeCell ref="E61:F61"/>
    <mergeCell ref="G61:H61"/>
    <mergeCell ref="I61:J61"/>
    <mergeCell ref="K61:L61"/>
    <mergeCell ref="C62:D62"/>
    <mergeCell ref="E62:F62"/>
    <mergeCell ref="G62:H62"/>
    <mergeCell ref="I62:J62"/>
    <mergeCell ref="K62:L62"/>
    <mergeCell ref="C63:D63"/>
    <mergeCell ref="E63:F63"/>
    <mergeCell ref="G63:H63"/>
    <mergeCell ref="I63:J63"/>
    <mergeCell ref="K63:L63"/>
    <mergeCell ref="I65:J65"/>
    <mergeCell ref="K65:L65"/>
    <mergeCell ref="C66:D66"/>
    <mergeCell ref="E66:F66"/>
    <mergeCell ref="G66:H66"/>
    <mergeCell ref="I66:J66"/>
    <mergeCell ref="K66:L66"/>
    <mergeCell ref="C64:D64"/>
    <mergeCell ref="E64:F64"/>
    <mergeCell ref="G64:H64"/>
    <mergeCell ref="C65:D65"/>
    <mergeCell ref="E65:F65"/>
    <mergeCell ref="G65:H65"/>
    <mergeCell ref="A67:D67"/>
    <mergeCell ref="E67:F67"/>
    <mergeCell ref="G67:H67"/>
    <mergeCell ref="I67:J67"/>
    <mergeCell ref="K67:L67"/>
    <mergeCell ref="C68:D68"/>
    <mergeCell ref="E68:F68"/>
    <mergeCell ref="G68:H68"/>
    <mergeCell ref="I68:J68"/>
    <mergeCell ref="K68:L68"/>
    <mergeCell ref="C69:D69"/>
    <mergeCell ref="E69:F69"/>
    <mergeCell ref="G69:H69"/>
    <mergeCell ref="I69:J69"/>
    <mergeCell ref="K69:L69"/>
    <mergeCell ref="C70:D70"/>
    <mergeCell ref="E70:F70"/>
    <mergeCell ref="G70:H70"/>
    <mergeCell ref="I70:J70"/>
    <mergeCell ref="K70:L70"/>
    <mergeCell ref="C71:D71"/>
    <mergeCell ref="E71:F71"/>
    <mergeCell ref="G71:H71"/>
    <mergeCell ref="I71:J71"/>
    <mergeCell ref="K71:L71"/>
    <mergeCell ref="E72:F72"/>
    <mergeCell ref="G72:H72"/>
    <mergeCell ref="I72:J72"/>
    <mergeCell ref="K72:L72"/>
    <mergeCell ref="A73:D73"/>
    <mergeCell ref="E73:F73"/>
    <mergeCell ref="G73:H73"/>
    <mergeCell ref="I73:J73"/>
    <mergeCell ref="K73:L73"/>
    <mergeCell ref="A74:D74"/>
    <mergeCell ref="E74:F74"/>
    <mergeCell ref="G74:H74"/>
    <mergeCell ref="I74:J74"/>
    <mergeCell ref="K74:L74"/>
    <mergeCell ref="A75:D75"/>
    <mergeCell ref="E75:F75"/>
    <mergeCell ref="G75:H75"/>
    <mergeCell ref="I75:J75"/>
    <mergeCell ref="K75:L75"/>
    <mergeCell ref="E76:F76"/>
    <mergeCell ref="G76:H76"/>
    <mergeCell ref="I76:J76"/>
    <mergeCell ref="K76:L76"/>
    <mergeCell ref="A77:D77"/>
    <mergeCell ref="E77:F77"/>
    <mergeCell ref="G77:H77"/>
    <mergeCell ref="I77:J77"/>
    <mergeCell ref="K77:L77"/>
    <mergeCell ref="C78:D78"/>
    <mergeCell ref="E78:F78"/>
    <mergeCell ref="G78:H78"/>
    <mergeCell ref="I78:J78"/>
    <mergeCell ref="K78:L78"/>
    <mergeCell ref="C79:D79"/>
    <mergeCell ref="E79:F79"/>
    <mergeCell ref="G79:H79"/>
    <mergeCell ref="I79:J79"/>
    <mergeCell ref="K79:L79"/>
    <mergeCell ref="E80:F80"/>
    <mergeCell ref="G80:H80"/>
    <mergeCell ref="I80:J80"/>
    <mergeCell ref="K80:L80"/>
  </mergeCells>
  <printOptions horizontalCentered="1"/>
  <pageMargins left="0" right="0" top="0.74803149606299213" bottom="0.39370078740157483" header="0.31496062992125984" footer="0.19685039370078741"/>
  <pageSetup scale="80" orientation="landscape" r:id="rId1"/>
  <headerFooter>
    <oddFooter>&amp;LRelación de Predios</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2"/>
  <sheetViews>
    <sheetView showGridLines="0" view="pageBreakPreview" zoomScale="80" zoomScaleNormal="70" zoomScaleSheetLayoutView="80" workbookViewId="0">
      <selection activeCell="G9" sqref="G9"/>
    </sheetView>
  </sheetViews>
  <sheetFormatPr baseColWidth="10" defaultColWidth="10.81640625" defaultRowHeight="17.5" x14ac:dyDescent="0.35"/>
  <cols>
    <col min="1" max="1" width="2" style="182" customWidth="1"/>
    <col min="2" max="2" width="98.453125" style="173" customWidth="1"/>
    <col min="3" max="3" width="85.26953125" style="173" customWidth="1"/>
    <col min="4" max="5" width="30.7265625" style="380" customWidth="1"/>
    <col min="6" max="6" width="30.453125" style="380" customWidth="1"/>
    <col min="7" max="7" width="30.7265625" style="493" customWidth="1"/>
    <col min="8" max="16384" width="10.81640625" style="172"/>
  </cols>
  <sheetData>
    <row r="1" spans="1:7" ht="37" customHeight="1" x14ac:dyDescent="0.35"/>
    <row r="2" spans="1:7" ht="21" customHeight="1" x14ac:dyDescent="0.35">
      <c r="B2" s="740" t="s">
        <v>669</v>
      </c>
      <c r="C2" s="740"/>
    </row>
    <row r="3" spans="1:7" ht="30.75" customHeight="1" x14ac:dyDescent="0.35"/>
    <row r="4" spans="1:7" ht="18" x14ac:dyDescent="0.35">
      <c r="A4" s="52"/>
      <c r="B4" s="53"/>
      <c r="C4" s="52" t="s">
        <v>516</v>
      </c>
      <c r="D4" s="381" t="s">
        <v>923</v>
      </c>
      <c r="E4" s="381" t="s">
        <v>881</v>
      </c>
      <c r="F4" s="381" t="s">
        <v>1115</v>
      </c>
      <c r="G4" s="494" t="s">
        <v>1235</v>
      </c>
    </row>
    <row r="5" spans="1:7" x14ac:dyDescent="0.35">
      <c r="A5" s="183" t="s">
        <v>1</v>
      </c>
      <c r="B5" s="184" t="s">
        <v>0</v>
      </c>
      <c r="C5" s="203" t="s">
        <v>398</v>
      </c>
      <c r="D5" s="382" t="s">
        <v>85</v>
      </c>
      <c r="E5" s="382" t="s">
        <v>85</v>
      </c>
      <c r="F5" s="382" t="s">
        <v>85</v>
      </c>
      <c r="G5" s="495" t="s">
        <v>85</v>
      </c>
    </row>
    <row r="6" spans="1:7" x14ac:dyDescent="0.35">
      <c r="A6" s="185"/>
      <c r="B6" s="186" t="s">
        <v>359</v>
      </c>
      <c r="C6" s="218" t="s">
        <v>392</v>
      </c>
      <c r="D6" s="383" t="s">
        <v>85</v>
      </c>
      <c r="E6" s="383" t="s">
        <v>85</v>
      </c>
      <c r="F6" s="383" t="s">
        <v>85</v>
      </c>
      <c r="G6" s="496" t="s">
        <v>85</v>
      </c>
    </row>
    <row r="7" spans="1:7" x14ac:dyDescent="0.35">
      <c r="A7" s="183" t="s">
        <v>1</v>
      </c>
      <c r="B7" s="184" t="s">
        <v>2</v>
      </c>
      <c r="C7" s="203" t="s">
        <v>393</v>
      </c>
      <c r="D7" s="382" t="s">
        <v>85</v>
      </c>
      <c r="E7" s="382" t="s">
        <v>85</v>
      </c>
      <c r="F7" s="384" t="s">
        <v>1455</v>
      </c>
      <c r="G7" s="384" t="s">
        <v>1455</v>
      </c>
    </row>
    <row r="8" spans="1:7" x14ac:dyDescent="0.35">
      <c r="A8" s="185"/>
      <c r="B8" s="186"/>
      <c r="C8" s="218" t="s">
        <v>392</v>
      </c>
      <c r="D8" s="383" t="s">
        <v>85</v>
      </c>
      <c r="E8" s="383" t="s">
        <v>85</v>
      </c>
      <c r="F8" s="383" t="s">
        <v>85</v>
      </c>
      <c r="G8" s="496" t="s">
        <v>85</v>
      </c>
    </row>
    <row r="9" spans="1:7" x14ac:dyDescent="0.35">
      <c r="A9" s="183" t="s">
        <v>1</v>
      </c>
      <c r="B9" s="184" t="s">
        <v>3</v>
      </c>
      <c r="C9" s="203" t="s">
        <v>393</v>
      </c>
      <c r="D9" s="382" t="s">
        <v>85</v>
      </c>
      <c r="E9" s="382" t="s">
        <v>85</v>
      </c>
      <c r="F9" s="384" t="s">
        <v>1455</v>
      </c>
      <c r="G9" s="384" t="s">
        <v>1455</v>
      </c>
    </row>
    <row r="10" spans="1:7" x14ac:dyDescent="0.35">
      <c r="A10" s="185"/>
      <c r="B10" s="186"/>
      <c r="C10" s="218" t="s">
        <v>392</v>
      </c>
      <c r="D10" s="383" t="s">
        <v>85</v>
      </c>
      <c r="E10" s="383" t="s">
        <v>85</v>
      </c>
      <c r="F10" s="383" t="s">
        <v>85</v>
      </c>
      <c r="G10" s="496" t="s">
        <v>85</v>
      </c>
    </row>
    <row r="11" spans="1:7" x14ac:dyDescent="0.35">
      <c r="A11" s="183" t="s">
        <v>1</v>
      </c>
      <c r="B11" s="184" t="s">
        <v>26</v>
      </c>
      <c r="C11" s="203" t="s">
        <v>394</v>
      </c>
      <c r="D11" s="382" t="s">
        <v>85</v>
      </c>
      <c r="E11" s="382" t="s">
        <v>85</v>
      </c>
      <c r="F11" s="382" t="s">
        <v>85</v>
      </c>
      <c r="G11" s="495" t="s">
        <v>85</v>
      </c>
    </row>
    <row r="12" spans="1:7" x14ac:dyDescent="0.35">
      <c r="A12" s="185"/>
      <c r="B12" s="186"/>
      <c r="C12" s="186"/>
      <c r="D12" s="385"/>
      <c r="E12" s="385"/>
      <c r="F12" s="385"/>
      <c r="G12" s="497"/>
    </row>
    <row r="13" spans="1:7" ht="85.5" customHeight="1" x14ac:dyDescent="0.35">
      <c r="A13" s="183" t="s">
        <v>1</v>
      </c>
      <c r="B13" s="184" t="s">
        <v>32</v>
      </c>
      <c r="C13" s="219" t="s">
        <v>755</v>
      </c>
      <c r="D13" s="382" t="s">
        <v>85</v>
      </c>
      <c r="E13" s="382" t="s">
        <v>85</v>
      </c>
      <c r="F13" s="382" t="s">
        <v>85</v>
      </c>
      <c r="G13" s="495" t="s">
        <v>85</v>
      </c>
    </row>
    <row r="14" spans="1:7" ht="18" x14ac:dyDescent="0.35">
      <c r="A14" s="738"/>
      <c r="B14" s="738"/>
      <c r="C14" s="52"/>
      <c r="D14" s="381"/>
      <c r="E14" s="381"/>
      <c r="F14" s="381"/>
      <c r="G14" s="494"/>
    </row>
    <row r="15" spans="1:7" ht="87.5" x14ac:dyDescent="0.35">
      <c r="A15" s="187" t="s">
        <v>1</v>
      </c>
      <c r="B15" s="180" t="s">
        <v>4</v>
      </c>
      <c r="C15" s="200" t="s">
        <v>361</v>
      </c>
      <c r="D15" s="382" t="s">
        <v>85</v>
      </c>
      <c r="E15" s="382" t="s">
        <v>85</v>
      </c>
      <c r="F15" s="382" t="s">
        <v>85</v>
      </c>
      <c r="G15" s="495" t="s">
        <v>85</v>
      </c>
    </row>
    <row r="16" spans="1:7" ht="18" x14ac:dyDescent="0.35">
      <c r="A16" s="738"/>
      <c r="B16" s="738"/>
      <c r="C16" s="53"/>
      <c r="D16" s="386"/>
      <c r="E16" s="386"/>
      <c r="F16" s="386"/>
      <c r="G16" s="498"/>
    </row>
    <row r="17" spans="1:7" ht="35" x14ac:dyDescent="0.35">
      <c r="A17" s="187" t="s">
        <v>1</v>
      </c>
      <c r="B17" s="189" t="s">
        <v>34</v>
      </c>
      <c r="C17" s="203" t="s">
        <v>396</v>
      </c>
      <c r="D17" s="382"/>
      <c r="E17" s="382" t="s">
        <v>85</v>
      </c>
      <c r="F17" s="382" t="s">
        <v>85</v>
      </c>
      <c r="G17" s="495" t="s">
        <v>85</v>
      </c>
    </row>
    <row r="18" spans="1:7" ht="18" x14ac:dyDescent="0.35">
      <c r="A18" s="738"/>
      <c r="B18" s="738"/>
      <c r="C18" s="53"/>
      <c r="D18" s="386"/>
      <c r="E18" s="386"/>
      <c r="F18" s="386"/>
      <c r="G18" s="498"/>
    </row>
    <row r="19" spans="1:7" ht="130.5" customHeight="1" x14ac:dyDescent="0.35">
      <c r="A19" s="187" t="s">
        <v>1</v>
      </c>
      <c r="B19" s="180" t="s">
        <v>5</v>
      </c>
      <c r="C19" s="180" t="s">
        <v>1345</v>
      </c>
      <c r="D19" s="382" t="s">
        <v>85</v>
      </c>
      <c r="E19" s="382" t="s">
        <v>85</v>
      </c>
      <c r="F19" s="382" t="s">
        <v>85</v>
      </c>
      <c r="G19" s="495" t="s">
        <v>85</v>
      </c>
    </row>
    <row r="20" spans="1:7" ht="18" x14ac:dyDescent="0.35">
      <c r="A20" s="741"/>
      <c r="B20" s="741"/>
      <c r="C20" s="216"/>
      <c r="D20" s="387"/>
      <c r="E20" s="387"/>
      <c r="F20" s="387"/>
      <c r="G20" s="499"/>
    </row>
    <row r="21" spans="1:7" ht="46.5" x14ac:dyDescent="0.35">
      <c r="A21" s="187" t="s">
        <v>1</v>
      </c>
      <c r="B21" s="180" t="s">
        <v>35</v>
      </c>
      <c r="C21" s="375" t="s">
        <v>517</v>
      </c>
      <c r="D21" s="388" t="s">
        <v>977</v>
      </c>
      <c r="E21" s="388" t="s">
        <v>977</v>
      </c>
      <c r="F21" s="382" t="s">
        <v>1170</v>
      </c>
      <c r="G21" s="495" t="s">
        <v>1236</v>
      </c>
    </row>
    <row r="22" spans="1:7" ht="18" x14ac:dyDescent="0.35">
      <c r="A22" s="741"/>
      <c r="B22" s="741"/>
      <c r="C22" s="216"/>
      <c r="D22" s="387"/>
      <c r="E22" s="387"/>
      <c r="F22" s="387"/>
      <c r="G22" s="499"/>
    </row>
    <row r="23" spans="1:7" x14ac:dyDescent="0.35">
      <c r="A23" s="187" t="s">
        <v>1</v>
      </c>
      <c r="B23" s="180" t="s">
        <v>36</v>
      </c>
      <c r="C23" s="203" t="s">
        <v>362</v>
      </c>
      <c r="D23" s="382" t="s">
        <v>85</v>
      </c>
      <c r="E23" s="382" t="s">
        <v>85</v>
      </c>
      <c r="F23" s="382" t="s">
        <v>85</v>
      </c>
      <c r="G23" s="495" t="s">
        <v>85</v>
      </c>
    </row>
    <row r="24" spans="1:7" ht="18" x14ac:dyDescent="0.35">
      <c r="A24" s="741"/>
      <c r="B24" s="741"/>
      <c r="C24" s="216"/>
      <c r="D24" s="387"/>
      <c r="E24" s="387"/>
      <c r="F24" s="387"/>
      <c r="G24" s="499"/>
    </row>
    <row r="25" spans="1:7" ht="53.25" customHeight="1" x14ac:dyDescent="0.35">
      <c r="A25" s="187" t="s">
        <v>1</v>
      </c>
      <c r="B25" s="180" t="s">
        <v>6</v>
      </c>
      <c r="C25" s="203" t="s">
        <v>1001</v>
      </c>
      <c r="D25" s="382" t="s">
        <v>85</v>
      </c>
      <c r="E25" s="382" t="s">
        <v>85</v>
      </c>
      <c r="F25" s="382" t="s">
        <v>85</v>
      </c>
      <c r="G25" s="495" t="s">
        <v>85</v>
      </c>
    </row>
    <row r="26" spans="1:7" ht="18" x14ac:dyDescent="0.35">
      <c r="A26" s="738" t="s">
        <v>33</v>
      </c>
      <c r="B26" s="738"/>
      <c r="C26" s="53" t="s">
        <v>9</v>
      </c>
      <c r="D26" s="386"/>
      <c r="E26" s="386"/>
      <c r="F26" s="386"/>
      <c r="G26" s="498"/>
    </row>
    <row r="27" spans="1:7" ht="20.149999999999999" customHeight="1" x14ac:dyDescent="0.35">
      <c r="A27" s="187"/>
      <c r="B27" s="180" t="s">
        <v>378</v>
      </c>
      <c r="C27" s="180"/>
      <c r="D27" s="389"/>
      <c r="E27" s="389"/>
      <c r="F27" s="389"/>
      <c r="G27" s="500"/>
    </row>
    <row r="28" spans="1:7" ht="20.149999999999999" customHeight="1" x14ac:dyDescent="0.35">
      <c r="A28" s="187" t="s">
        <v>1</v>
      </c>
      <c r="B28" s="180" t="s">
        <v>126</v>
      </c>
      <c r="C28" s="210">
        <f>Predios!C36</f>
        <v>12623440200</v>
      </c>
      <c r="D28" s="390">
        <v>11388347200</v>
      </c>
      <c r="E28" s="390">
        <v>12623440200</v>
      </c>
      <c r="F28" s="390">
        <v>12623440200</v>
      </c>
      <c r="G28" s="501">
        <v>12623440200</v>
      </c>
    </row>
    <row r="29" spans="1:7" ht="20.149999999999999" customHeight="1" x14ac:dyDescent="0.35">
      <c r="A29" s="187" t="s">
        <v>1</v>
      </c>
      <c r="B29" s="180" t="s">
        <v>22</v>
      </c>
      <c r="C29" s="210">
        <f>Predios!D36</f>
        <v>286000000</v>
      </c>
      <c r="D29" s="390">
        <v>234000000</v>
      </c>
      <c r="E29" s="390">
        <v>286000000</v>
      </c>
      <c r="F29" s="390">
        <v>286000000</v>
      </c>
      <c r="G29" s="501">
        <v>286000000</v>
      </c>
    </row>
    <row r="30" spans="1:7" ht="20.149999999999999" customHeight="1" x14ac:dyDescent="0.35">
      <c r="A30" s="187" t="s">
        <v>1</v>
      </c>
      <c r="B30" s="180" t="s">
        <v>21</v>
      </c>
      <c r="C30" s="210">
        <f>Predios!E36</f>
        <v>11734000000</v>
      </c>
      <c r="D30" s="390">
        <f>9950000000+900000000</f>
        <v>10850000000</v>
      </c>
      <c r="E30" s="390">
        <v>11734000000</v>
      </c>
      <c r="F30" s="390">
        <v>11734000000</v>
      </c>
      <c r="G30" s="501">
        <v>11734000000</v>
      </c>
    </row>
    <row r="31" spans="1:7" ht="20.149999999999999" customHeight="1" x14ac:dyDescent="0.35">
      <c r="A31" s="187" t="s">
        <v>1</v>
      </c>
      <c r="B31" s="180" t="s">
        <v>23</v>
      </c>
      <c r="C31" s="210">
        <f>Predios!F36</f>
        <v>72000000</v>
      </c>
      <c r="D31" s="390">
        <v>72000000</v>
      </c>
      <c r="E31" s="390">
        <v>72000000</v>
      </c>
      <c r="F31" s="390">
        <v>72000000</v>
      </c>
      <c r="G31" s="501">
        <v>72000000</v>
      </c>
    </row>
    <row r="32" spans="1:7" ht="20.149999999999999" customHeight="1" x14ac:dyDescent="0.35">
      <c r="A32" s="187" t="s">
        <v>1</v>
      </c>
      <c r="B32" s="180" t="s">
        <v>522</v>
      </c>
      <c r="C32" s="210">
        <f>Predios!G36</f>
        <v>20000000000</v>
      </c>
      <c r="D32" s="390">
        <v>18178000000</v>
      </c>
      <c r="E32" s="390">
        <v>20000000000</v>
      </c>
      <c r="F32" s="390">
        <v>20000000000</v>
      </c>
      <c r="G32" s="501">
        <v>20000000000</v>
      </c>
    </row>
    <row r="33" spans="1:7" ht="20.149999999999999" customHeight="1" x14ac:dyDescent="0.35">
      <c r="A33" s="187" t="s">
        <v>1</v>
      </c>
      <c r="B33" s="180" t="s">
        <v>24</v>
      </c>
      <c r="C33" s="210">
        <f>Predios!H36</f>
        <v>382155000</v>
      </c>
      <c r="D33" s="737">
        <v>481000000</v>
      </c>
      <c r="E33" s="390">
        <v>382155000</v>
      </c>
      <c r="F33" s="390">
        <v>382155000</v>
      </c>
      <c r="G33" s="501">
        <v>382155000</v>
      </c>
    </row>
    <row r="34" spans="1:7" ht="20.149999999999999" customHeight="1" x14ac:dyDescent="0.35">
      <c r="A34" s="187" t="s">
        <v>1</v>
      </c>
      <c r="B34" s="180" t="s">
        <v>125</v>
      </c>
      <c r="C34" s="210">
        <f>Predios!I36</f>
        <v>108500000</v>
      </c>
      <c r="D34" s="737"/>
      <c r="E34" s="390">
        <v>108500000</v>
      </c>
      <c r="F34" s="390">
        <v>108500000</v>
      </c>
      <c r="G34" s="501">
        <v>108500000</v>
      </c>
    </row>
    <row r="35" spans="1:7" ht="20.149999999999999" customHeight="1" x14ac:dyDescent="0.35">
      <c r="A35" s="187" t="s">
        <v>1</v>
      </c>
      <c r="B35" s="180" t="s">
        <v>524</v>
      </c>
      <c r="C35" s="210">
        <f>Predios!J36</f>
        <v>160000000</v>
      </c>
      <c r="D35" s="390">
        <v>160000000</v>
      </c>
      <c r="E35" s="390">
        <v>160000000</v>
      </c>
      <c r="F35" s="390">
        <v>160000000</v>
      </c>
      <c r="G35" s="501">
        <v>160000000</v>
      </c>
    </row>
    <row r="36" spans="1:7" ht="20.149999999999999" customHeight="1" x14ac:dyDescent="0.35">
      <c r="A36" s="187" t="s">
        <v>1</v>
      </c>
      <c r="B36" s="180" t="s">
        <v>363</v>
      </c>
      <c r="C36" s="210">
        <f>Predios!K43</f>
        <v>13718186509</v>
      </c>
      <c r="D36" s="390">
        <v>9944000000</v>
      </c>
      <c r="E36" s="390">
        <v>13718186509</v>
      </c>
      <c r="F36" s="390">
        <v>13718186509</v>
      </c>
      <c r="G36" s="501">
        <v>13718186509</v>
      </c>
    </row>
    <row r="37" spans="1:7" x14ac:dyDescent="0.35">
      <c r="A37" s="187" t="s">
        <v>1</v>
      </c>
      <c r="B37" s="180" t="s">
        <v>525</v>
      </c>
      <c r="C37" s="210">
        <f>(C28+C29+C30+C33+C34+C35)*5%</f>
        <v>1264704760</v>
      </c>
      <c r="D37" s="390">
        <v>1155667360</v>
      </c>
      <c r="E37" s="390">
        <v>1264704760</v>
      </c>
      <c r="F37" s="416" t="s">
        <v>1147</v>
      </c>
      <c r="G37" s="501">
        <v>1264704760</v>
      </c>
    </row>
    <row r="38" spans="1:7" ht="20.149999999999999" customHeight="1" x14ac:dyDescent="0.35">
      <c r="A38" s="187"/>
      <c r="B38" s="190" t="s">
        <v>10</v>
      </c>
      <c r="C38" s="211">
        <f>SUM(C28:C37)</f>
        <v>60348986469</v>
      </c>
      <c r="D38" s="391">
        <f>SUM(D28:D37)</f>
        <v>52463014560</v>
      </c>
      <c r="E38" s="391">
        <v>60348986469</v>
      </c>
      <c r="F38" s="391">
        <v>60348986469</v>
      </c>
      <c r="G38" s="502">
        <v>60348986469</v>
      </c>
    </row>
    <row r="39" spans="1:7" ht="18" x14ac:dyDescent="0.35">
      <c r="A39" s="738"/>
      <c r="B39" s="738"/>
      <c r="C39" s="53"/>
      <c r="D39" s="386"/>
      <c r="E39" s="386"/>
      <c r="F39" s="386"/>
      <c r="G39" s="498"/>
    </row>
    <row r="40" spans="1:7" ht="25" customHeight="1" x14ac:dyDescent="0.35">
      <c r="A40" s="187" t="s">
        <v>1</v>
      </c>
      <c r="B40" s="192" t="s">
        <v>526</v>
      </c>
      <c r="C40" s="232" t="s">
        <v>517</v>
      </c>
      <c r="D40" s="392">
        <v>0.75</v>
      </c>
      <c r="E40" s="392">
        <v>0.95</v>
      </c>
      <c r="F40" s="392" t="s">
        <v>1116</v>
      </c>
      <c r="G40" s="503">
        <v>1.1499999999999999</v>
      </c>
    </row>
    <row r="41" spans="1:7" ht="18" hidden="1" x14ac:dyDescent="0.35">
      <c r="A41" s="738"/>
      <c r="B41" s="738"/>
      <c r="C41" s="53"/>
      <c r="D41" s="386"/>
      <c r="E41" s="386"/>
      <c r="F41" s="386"/>
      <c r="G41" s="498"/>
    </row>
    <row r="42" spans="1:7" ht="30.65" hidden="1" customHeight="1" x14ac:dyDescent="0.35">
      <c r="A42" s="187" t="s">
        <v>1</v>
      </c>
      <c r="B42" s="180" t="s">
        <v>37</v>
      </c>
      <c r="C42" s="191" t="e">
        <f>(C38-C37)*C40/1000+C37*C40/2000+163280</f>
        <v>#VALUE!</v>
      </c>
      <c r="D42" s="393"/>
      <c r="E42" s="393"/>
      <c r="F42" s="393"/>
      <c r="G42" s="504"/>
    </row>
    <row r="43" spans="1:7" ht="18" x14ac:dyDescent="0.35">
      <c r="A43" s="738"/>
      <c r="B43" s="738"/>
      <c r="C43" s="53"/>
      <c r="D43" s="386"/>
      <c r="E43" s="386"/>
      <c r="F43" s="386"/>
      <c r="G43" s="498"/>
    </row>
    <row r="44" spans="1:7" ht="19" customHeight="1" x14ac:dyDescent="0.35">
      <c r="A44" s="187"/>
      <c r="B44" s="180" t="s">
        <v>382</v>
      </c>
      <c r="C44" s="215">
        <v>0</v>
      </c>
      <c r="D44" s="391">
        <f>(D38-D37)*D40/1000+D37*D40/2000</f>
        <v>38913885.659999996</v>
      </c>
      <c r="E44" s="391">
        <f>(E38-E37)*E40/1000+E37*E40/2000</f>
        <v>56730802.384549998</v>
      </c>
      <c r="F44" s="391">
        <f>49306790+13032277+484500+56000</f>
        <v>62879567</v>
      </c>
      <c r="G44" s="391">
        <f>(G38-G37)*G40/1000+G37*G40/2000</f>
        <v>68674129.202350006</v>
      </c>
    </row>
    <row r="45" spans="1:7" ht="18" x14ac:dyDescent="0.35">
      <c r="A45" s="738" t="s">
        <v>12</v>
      </c>
      <c r="B45" s="738"/>
      <c r="C45" s="53"/>
      <c r="D45" s="386"/>
      <c r="E45" s="386"/>
      <c r="F45" s="386"/>
      <c r="G45" s="498"/>
    </row>
    <row r="46" spans="1:7" ht="158.25" customHeight="1" x14ac:dyDescent="0.35">
      <c r="A46" s="187" t="s">
        <v>1</v>
      </c>
      <c r="B46" s="180" t="s">
        <v>1119</v>
      </c>
      <c r="C46" s="201" t="s">
        <v>527</v>
      </c>
      <c r="D46" s="394" t="s">
        <v>85</v>
      </c>
      <c r="E46" s="394" t="s">
        <v>85</v>
      </c>
      <c r="F46" s="396" t="s">
        <v>1434</v>
      </c>
      <c r="G46" s="505" t="s">
        <v>1285</v>
      </c>
    </row>
    <row r="47" spans="1:7" ht="40.5" customHeight="1" x14ac:dyDescent="0.35">
      <c r="A47" s="187" t="s">
        <v>1</v>
      </c>
      <c r="B47" s="180" t="s">
        <v>1120</v>
      </c>
      <c r="C47" s="201" t="s">
        <v>528</v>
      </c>
      <c r="D47" s="394" t="s">
        <v>1039</v>
      </c>
      <c r="E47" s="394" t="s">
        <v>984</v>
      </c>
      <c r="F47" s="395" t="s">
        <v>1117</v>
      </c>
      <c r="G47" s="394" t="s">
        <v>984</v>
      </c>
    </row>
    <row r="48" spans="1:7" ht="68.25" customHeight="1" x14ac:dyDescent="0.35">
      <c r="A48" s="187"/>
      <c r="B48" s="180" t="s">
        <v>1040</v>
      </c>
      <c r="C48" s="201"/>
      <c r="D48" s="394" t="s">
        <v>527</v>
      </c>
      <c r="E48" s="396" t="s">
        <v>982</v>
      </c>
      <c r="F48" s="396" t="s">
        <v>1432</v>
      </c>
      <c r="G48" s="520" t="s">
        <v>1433</v>
      </c>
    </row>
    <row r="49" spans="1:7" ht="42" x14ac:dyDescent="0.35">
      <c r="A49" s="187" t="s">
        <v>1</v>
      </c>
      <c r="B49" s="180" t="s">
        <v>19</v>
      </c>
      <c r="C49" s="201" t="s">
        <v>529</v>
      </c>
      <c r="D49" s="394" t="s">
        <v>85</v>
      </c>
      <c r="E49" s="394" t="s">
        <v>85</v>
      </c>
      <c r="F49" s="410" t="s">
        <v>1118</v>
      </c>
      <c r="G49" s="520" t="s">
        <v>1286</v>
      </c>
    </row>
    <row r="50" spans="1:7" ht="182" x14ac:dyDescent="0.35">
      <c r="A50" s="187" t="s">
        <v>1</v>
      </c>
      <c r="B50" s="180" t="s">
        <v>16</v>
      </c>
      <c r="C50" s="201" t="s">
        <v>530</v>
      </c>
      <c r="D50" s="394" t="s">
        <v>85</v>
      </c>
      <c r="E50" s="394" t="s">
        <v>85</v>
      </c>
      <c r="F50" s="397" t="s">
        <v>85</v>
      </c>
      <c r="G50" s="508" t="s">
        <v>1287</v>
      </c>
    </row>
    <row r="51" spans="1:7" ht="56.25" customHeight="1" x14ac:dyDescent="0.35">
      <c r="A51" s="187" t="s">
        <v>1</v>
      </c>
      <c r="B51" s="180" t="s">
        <v>17</v>
      </c>
      <c r="C51" s="212" t="s">
        <v>530</v>
      </c>
      <c r="D51" s="394" t="s">
        <v>85</v>
      </c>
      <c r="E51" s="397" t="s">
        <v>85</v>
      </c>
      <c r="F51" s="410" t="s">
        <v>1123</v>
      </c>
      <c r="G51" s="505" t="s">
        <v>1346</v>
      </c>
    </row>
    <row r="52" spans="1:7" ht="31" x14ac:dyDescent="0.35">
      <c r="A52" s="187"/>
      <c r="B52" s="180" t="s">
        <v>1010</v>
      </c>
      <c r="C52" s="212" t="s">
        <v>530</v>
      </c>
      <c r="D52" s="397" t="s">
        <v>981</v>
      </c>
      <c r="E52" s="397" t="s">
        <v>981</v>
      </c>
      <c r="F52" s="399" t="s">
        <v>941</v>
      </c>
      <c r="G52" s="565"/>
    </row>
    <row r="53" spans="1:7" ht="49.5" customHeight="1" x14ac:dyDescent="0.35">
      <c r="A53" s="187" t="s">
        <v>1</v>
      </c>
      <c r="B53" s="180" t="s">
        <v>20</v>
      </c>
      <c r="C53" s="212" t="s">
        <v>530</v>
      </c>
      <c r="D53" s="394" t="s">
        <v>85</v>
      </c>
      <c r="E53" s="397" t="s">
        <v>85</v>
      </c>
      <c r="F53" s="397" t="s">
        <v>85</v>
      </c>
      <c r="G53" s="397" t="s">
        <v>85</v>
      </c>
    </row>
    <row r="54" spans="1:7" ht="31" x14ac:dyDescent="0.35">
      <c r="A54" s="187"/>
      <c r="B54" s="180" t="s">
        <v>980</v>
      </c>
      <c r="C54" s="212" t="s">
        <v>530</v>
      </c>
      <c r="D54" s="397" t="s">
        <v>981</v>
      </c>
      <c r="E54" s="397" t="s">
        <v>981</v>
      </c>
      <c r="F54" s="399" t="s">
        <v>941</v>
      </c>
      <c r="G54" s="509"/>
    </row>
    <row r="55" spans="1:7" ht="37.5" customHeight="1" x14ac:dyDescent="0.35">
      <c r="A55" s="187"/>
      <c r="B55" s="180" t="s">
        <v>387</v>
      </c>
      <c r="C55" s="212" t="s">
        <v>530</v>
      </c>
      <c r="D55" s="394" t="s">
        <v>85</v>
      </c>
      <c r="E55" s="397" t="s">
        <v>85</v>
      </c>
      <c r="F55" s="410" t="s">
        <v>1121</v>
      </c>
      <c r="G55" s="397" t="s">
        <v>85</v>
      </c>
    </row>
    <row r="56" spans="1:7" ht="77.5" x14ac:dyDescent="0.35">
      <c r="A56" s="187" t="s">
        <v>1</v>
      </c>
      <c r="B56" s="180" t="s">
        <v>30</v>
      </c>
      <c r="C56" s="213" t="s">
        <v>672</v>
      </c>
      <c r="D56" s="398" t="s">
        <v>983</v>
      </c>
      <c r="E56" s="398" t="s">
        <v>983</v>
      </c>
      <c r="F56" s="419">
        <v>100000</v>
      </c>
      <c r="G56" s="510" t="s">
        <v>1289</v>
      </c>
    </row>
    <row r="57" spans="1:7" ht="77.25" customHeight="1" x14ac:dyDescent="0.35">
      <c r="A57" s="187" t="s">
        <v>1</v>
      </c>
      <c r="B57" s="180" t="s">
        <v>25</v>
      </c>
      <c r="C57" s="212" t="s">
        <v>531</v>
      </c>
      <c r="D57" s="394" t="s">
        <v>85</v>
      </c>
      <c r="E57" s="397" t="s">
        <v>85</v>
      </c>
      <c r="F57" s="399" t="s">
        <v>1418</v>
      </c>
      <c r="G57" s="529" t="s">
        <v>1290</v>
      </c>
    </row>
    <row r="58" spans="1:7" ht="31" x14ac:dyDescent="0.35">
      <c r="A58" s="187"/>
      <c r="B58" s="180" t="s">
        <v>533</v>
      </c>
      <c r="C58" s="213" t="s">
        <v>672</v>
      </c>
      <c r="D58" s="397" t="s">
        <v>531</v>
      </c>
      <c r="E58" s="397" t="s">
        <v>531</v>
      </c>
      <c r="F58" s="397" t="s">
        <v>1122</v>
      </c>
      <c r="G58" s="566"/>
    </row>
    <row r="59" spans="1:7" ht="26.25" customHeight="1" x14ac:dyDescent="0.35">
      <c r="A59" s="187" t="s">
        <v>1</v>
      </c>
      <c r="B59" s="180" t="s">
        <v>18</v>
      </c>
      <c r="C59" s="214" t="s">
        <v>532</v>
      </c>
      <c r="D59" s="397" t="s">
        <v>85</v>
      </c>
      <c r="E59" s="397" t="s">
        <v>85</v>
      </c>
      <c r="F59" s="397" t="s">
        <v>85</v>
      </c>
      <c r="G59" s="508" t="s">
        <v>1288</v>
      </c>
    </row>
    <row r="60" spans="1:7" ht="75" customHeight="1" x14ac:dyDescent="0.35">
      <c r="A60" s="187" t="s">
        <v>1</v>
      </c>
      <c r="B60" s="180" t="s">
        <v>363</v>
      </c>
      <c r="C60" s="214" t="s">
        <v>673</v>
      </c>
      <c r="D60" s="397" t="s">
        <v>85</v>
      </c>
      <c r="E60" s="397" t="s">
        <v>85</v>
      </c>
      <c r="F60" s="399" t="s">
        <v>1126</v>
      </c>
      <c r="G60" s="509" t="s">
        <v>1291</v>
      </c>
    </row>
    <row r="61" spans="1:7" ht="18" x14ac:dyDescent="0.35">
      <c r="A61" s="738" t="s">
        <v>7</v>
      </c>
      <c r="B61" s="738"/>
      <c r="C61" s="53"/>
      <c r="D61" s="386"/>
      <c r="E61" s="386"/>
      <c r="F61" s="386"/>
      <c r="G61" s="498"/>
    </row>
    <row r="62" spans="1:7" ht="20.149999999999999" customHeight="1" x14ac:dyDescent="0.35">
      <c r="A62" s="187" t="s">
        <v>1</v>
      </c>
      <c r="B62" s="180" t="s">
        <v>364</v>
      </c>
      <c r="C62" s="193">
        <v>1</v>
      </c>
      <c r="D62" s="400" t="s">
        <v>85</v>
      </c>
      <c r="E62" s="400" t="s">
        <v>85</v>
      </c>
      <c r="F62" s="400" t="s">
        <v>85</v>
      </c>
      <c r="G62" s="743" t="s">
        <v>1249</v>
      </c>
    </row>
    <row r="63" spans="1:7" ht="20.149999999999999" customHeight="1" x14ac:dyDescent="0.35">
      <c r="A63" s="187" t="s">
        <v>1</v>
      </c>
      <c r="B63" s="180" t="s">
        <v>365</v>
      </c>
      <c r="C63" s="193">
        <v>1</v>
      </c>
      <c r="D63" s="400" t="s">
        <v>85</v>
      </c>
      <c r="E63" s="400" t="s">
        <v>85</v>
      </c>
      <c r="F63" s="400" t="s">
        <v>85</v>
      </c>
      <c r="G63" s="743"/>
    </row>
    <row r="64" spans="1:7" ht="20.149999999999999" customHeight="1" x14ac:dyDescent="0.35">
      <c r="A64" s="187" t="s">
        <v>1</v>
      </c>
      <c r="B64" s="180" t="s">
        <v>366</v>
      </c>
      <c r="C64" s="193">
        <v>1</v>
      </c>
      <c r="D64" s="748">
        <v>41090634624</v>
      </c>
      <c r="E64" s="746">
        <v>42000000000</v>
      </c>
      <c r="F64" s="746" t="s">
        <v>1419</v>
      </c>
      <c r="G64" s="743"/>
    </row>
    <row r="65" spans="1:7" ht="20.149999999999999" customHeight="1" x14ac:dyDescent="0.35">
      <c r="A65" s="187" t="s">
        <v>1</v>
      </c>
      <c r="B65" s="180" t="s">
        <v>979</v>
      </c>
      <c r="C65" s="193">
        <v>1</v>
      </c>
      <c r="D65" s="748"/>
      <c r="E65" s="746"/>
      <c r="F65" s="746"/>
      <c r="G65" s="743"/>
    </row>
    <row r="66" spans="1:7" ht="20.149999999999999" customHeight="1" x14ac:dyDescent="0.35">
      <c r="A66" s="187" t="s">
        <v>1</v>
      </c>
      <c r="B66" s="180" t="s">
        <v>367</v>
      </c>
      <c r="C66" s="193">
        <v>1</v>
      </c>
      <c r="D66" s="400" t="s">
        <v>85</v>
      </c>
      <c r="E66" s="400" t="s">
        <v>85</v>
      </c>
      <c r="F66" s="484">
        <v>2000000000</v>
      </c>
      <c r="G66" s="511">
        <v>5000000000</v>
      </c>
    </row>
    <row r="67" spans="1:7" ht="28.5" customHeight="1" x14ac:dyDescent="0.35">
      <c r="A67" s="187" t="s">
        <v>1</v>
      </c>
      <c r="B67" s="180" t="s">
        <v>16</v>
      </c>
      <c r="C67" s="194">
        <v>1</v>
      </c>
      <c r="D67" s="390">
        <v>9954975000</v>
      </c>
      <c r="E67" s="390">
        <v>11734000000</v>
      </c>
      <c r="F67" s="390">
        <v>11734000000</v>
      </c>
      <c r="G67" s="501" t="s">
        <v>1242</v>
      </c>
    </row>
    <row r="68" spans="1:7" ht="37.5" customHeight="1" x14ac:dyDescent="0.35">
      <c r="A68" s="187" t="s">
        <v>1</v>
      </c>
      <c r="B68" s="180" t="s">
        <v>369</v>
      </c>
      <c r="C68" s="193">
        <v>1</v>
      </c>
      <c r="D68" s="390">
        <v>673050000</v>
      </c>
      <c r="E68" s="390">
        <v>650655000</v>
      </c>
      <c r="F68" s="416">
        <v>588500000</v>
      </c>
      <c r="G68" s="501">
        <v>650655000</v>
      </c>
    </row>
    <row r="69" spans="1:7" ht="29.25" customHeight="1" x14ac:dyDescent="0.35">
      <c r="A69" s="187" t="s">
        <v>1</v>
      </c>
      <c r="B69" s="180" t="s">
        <v>388</v>
      </c>
      <c r="C69" s="194" t="s">
        <v>389</v>
      </c>
      <c r="D69" s="400" t="s">
        <v>85</v>
      </c>
      <c r="E69" s="400" t="s">
        <v>85</v>
      </c>
      <c r="F69" s="400" t="s">
        <v>85</v>
      </c>
      <c r="G69" s="512" t="s">
        <v>85</v>
      </c>
    </row>
    <row r="70" spans="1:7" ht="132" customHeight="1" x14ac:dyDescent="0.35">
      <c r="A70" s="187" t="s">
        <v>1</v>
      </c>
      <c r="B70" s="180" t="s">
        <v>368</v>
      </c>
      <c r="C70" s="193">
        <v>1</v>
      </c>
      <c r="D70" s="400" t="s">
        <v>85</v>
      </c>
      <c r="E70" s="400" t="s">
        <v>85</v>
      </c>
      <c r="F70" s="400" t="s">
        <v>85</v>
      </c>
      <c r="G70" s="507" t="s">
        <v>1241</v>
      </c>
    </row>
    <row r="71" spans="1:7" ht="27.75" customHeight="1" x14ac:dyDescent="0.35">
      <c r="A71" s="187" t="s">
        <v>1</v>
      </c>
      <c r="B71" s="180" t="s">
        <v>370</v>
      </c>
      <c r="C71" s="195" t="s">
        <v>389</v>
      </c>
      <c r="D71" s="382" t="s">
        <v>1404</v>
      </c>
      <c r="E71" s="390" t="s">
        <v>941</v>
      </c>
      <c r="F71" s="395" t="s">
        <v>85</v>
      </c>
      <c r="G71" s="395" t="s">
        <v>85</v>
      </c>
    </row>
    <row r="72" spans="1:7" ht="105" x14ac:dyDescent="0.35">
      <c r="A72" s="187"/>
      <c r="B72" s="209" t="s">
        <v>978</v>
      </c>
      <c r="C72" s="195"/>
      <c r="D72" s="400" t="s">
        <v>85</v>
      </c>
      <c r="E72" s="400" t="s">
        <v>85</v>
      </c>
      <c r="F72" s="400" t="s">
        <v>85</v>
      </c>
      <c r="G72" s="512" t="s">
        <v>1347</v>
      </c>
    </row>
    <row r="73" spans="1:7" ht="87.5" x14ac:dyDescent="0.35">
      <c r="A73" s="187"/>
      <c r="B73" s="209" t="s">
        <v>1243</v>
      </c>
      <c r="C73" s="195"/>
      <c r="D73" s="400"/>
      <c r="E73" s="400"/>
      <c r="F73" s="400"/>
      <c r="G73" s="512" t="s">
        <v>85</v>
      </c>
    </row>
    <row r="74" spans="1:7" ht="24" customHeight="1" x14ac:dyDescent="0.35">
      <c r="A74" s="738" t="s">
        <v>534</v>
      </c>
      <c r="B74" s="738"/>
      <c r="C74" s="53"/>
      <c r="D74" s="386"/>
      <c r="E74" s="386"/>
      <c r="F74" s="386"/>
      <c r="G74" s="498"/>
    </row>
    <row r="75" spans="1:7" s="198" customFormat="1" ht="70" x14ac:dyDescent="0.35">
      <c r="A75" s="154"/>
      <c r="B75" s="196" t="s">
        <v>674</v>
      </c>
      <c r="C75" s="197">
        <v>8000000000</v>
      </c>
      <c r="D75" s="401">
        <v>4100000000</v>
      </c>
      <c r="E75" s="402">
        <v>4200000000</v>
      </c>
      <c r="F75" s="579" t="s">
        <v>1420</v>
      </c>
      <c r="G75" s="580" t="s">
        <v>1244</v>
      </c>
    </row>
    <row r="76" spans="1:7" s="198" customFormat="1" ht="70" x14ac:dyDescent="0.35">
      <c r="A76" s="154"/>
      <c r="B76" s="196" t="s">
        <v>675</v>
      </c>
      <c r="C76" s="199">
        <v>1</v>
      </c>
      <c r="D76" s="382" t="s">
        <v>389</v>
      </c>
      <c r="E76" s="382" t="s">
        <v>389</v>
      </c>
      <c r="F76" s="579" t="s">
        <v>1421</v>
      </c>
      <c r="G76" s="580" t="s">
        <v>1244</v>
      </c>
    </row>
    <row r="77" spans="1:7" s="198" customFormat="1" ht="70" x14ac:dyDescent="0.35">
      <c r="A77" s="154"/>
      <c r="B77" s="196" t="s">
        <v>676</v>
      </c>
      <c r="C77" s="199">
        <v>1</v>
      </c>
      <c r="D77" s="382" t="s">
        <v>389</v>
      </c>
      <c r="E77" s="382" t="s">
        <v>389</v>
      </c>
      <c r="F77" s="579" t="s">
        <v>1127</v>
      </c>
      <c r="G77" s="580" t="s">
        <v>1244</v>
      </c>
    </row>
    <row r="78" spans="1:7" s="198" customFormat="1" ht="70" x14ac:dyDescent="0.35">
      <c r="A78" s="154"/>
      <c r="B78" s="196" t="s">
        <v>769</v>
      </c>
      <c r="C78" s="197">
        <v>800000000</v>
      </c>
      <c r="D78" s="401">
        <v>700000000</v>
      </c>
      <c r="E78" s="402">
        <v>750000000</v>
      </c>
      <c r="F78" s="406" t="s">
        <v>1425</v>
      </c>
      <c r="G78" s="579" t="s">
        <v>1262</v>
      </c>
    </row>
    <row r="79" spans="1:7" s="198" customFormat="1" ht="56" x14ac:dyDescent="0.35">
      <c r="A79" s="154"/>
      <c r="B79" s="196" t="s">
        <v>677</v>
      </c>
      <c r="C79" s="197">
        <v>500000000</v>
      </c>
      <c r="D79" s="401">
        <v>400000000</v>
      </c>
      <c r="E79" s="402">
        <v>450000000</v>
      </c>
      <c r="F79" s="579" t="s">
        <v>1426</v>
      </c>
      <c r="G79" s="580" t="s">
        <v>1246</v>
      </c>
    </row>
    <row r="80" spans="1:7" s="198" customFormat="1" ht="56" x14ac:dyDescent="0.35">
      <c r="A80" s="154"/>
      <c r="B80" s="196" t="s">
        <v>678</v>
      </c>
      <c r="C80" s="197">
        <v>3000000000</v>
      </c>
      <c r="D80" s="401">
        <v>2100000000</v>
      </c>
      <c r="E80" s="402">
        <v>2200000000</v>
      </c>
      <c r="F80" s="579" t="s">
        <v>1422</v>
      </c>
      <c r="G80" s="579" t="s">
        <v>1245</v>
      </c>
    </row>
    <row r="81" spans="1:7" s="198" customFormat="1" ht="70" x14ac:dyDescent="0.35">
      <c r="A81" s="154"/>
      <c r="B81" s="196" t="s">
        <v>679</v>
      </c>
      <c r="C81" s="197">
        <v>500000000</v>
      </c>
      <c r="D81" s="401">
        <v>400000000</v>
      </c>
      <c r="E81" s="402">
        <v>450000000</v>
      </c>
      <c r="F81" s="579" t="s">
        <v>1423</v>
      </c>
      <c r="G81" s="579" t="s">
        <v>1263</v>
      </c>
    </row>
    <row r="82" spans="1:7" ht="56" x14ac:dyDescent="0.35">
      <c r="A82" s="187" t="s">
        <v>1</v>
      </c>
      <c r="B82" s="188" t="s">
        <v>1348</v>
      </c>
      <c r="C82" s="207">
        <v>100000000</v>
      </c>
      <c r="D82" s="403">
        <v>70000000</v>
      </c>
      <c r="E82" s="404">
        <v>80000000</v>
      </c>
      <c r="F82" s="579" t="s">
        <v>1424</v>
      </c>
      <c r="G82" s="579" t="s">
        <v>1248</v>
      </c>
    </row>
    <row r="83" spans="1:7" ht="56" x14ac:dyDescent="0.35">
      <c r="A83" s="187" t="s">
        <v>1</v>
      </c>
      <c r="B83" s="180" t="s">
        <v>680</v>
      </c>
      <c r="C83" s="206">
        <v>100000000</v>
      </c>
      <c r="D83" s="405">
        <v>90000000</v>
      </c>
      <c r="E83" s="405">
        <v>90000000</v>
      </c>
      <c r="F83" s="579" t="s">
        <v>1135</v>
      </c>
      <c r="G83" s="579" t="s">
        <v>1239</v>
      </c>
    </row>
    <row r="84" spans="1:7" ht="56" x14ac:dyDescent="0.35">
      <c r="A84" s="187"/>
      <c r="B84" s="180" t="s">
        <v>681</v>
      </c>
      <c r="C84" s="197">
        <v>200000000</v>
      </c>
      <c r="D84" s="401">
        <v>200000000</v>
      </c>
      <c r="E84" s="402">
        <v>210000000</v>
      </c>
      <c r="F84" s="406" t="s">
        <v>1138</v>
      </c>
      <c r="G84" s="513" t="s">
        <v>1260</v>
      </c>
    </row>
    <row r="85" spans="1:7" ht="56" x14ac:dyDescent="0.35">
      <c r="A85" s="187"/>
      <c r="B85" s="180" t="s">
        <v>682</v>
      </c>
      <c r="C85" s="197">
        <v>100000000</v>
      </c>
      <c r="D85" s="401">
        <v>200000000</v>
      </c>
      <c r="E85" s="402">
        <v>210000000</v>
      </c>
      <c r="F85" s="582" t="s">
        <v>1416</v>
      </c>
      <c r="G85" s="526" t="s">
        <v>1261</v>
      </c>
    </row>
    <row r="86" spans="1:7" ht="28.5" customHeight="1" x14ac:dyDescent="0.35">
      <c r="A86" s="187"/>
      <c r="B86" s="180" t="s">
        <v>683</v>
      </c>
      <c r="C86" s="197">
        <v>100000000</v>
      </c>
      <c r="D86" s="401">
        <v>70000000</v>
      </c>
      <c r="E86" s="404">
        <v>80000000</v>
      </c>
      <c r="F86" s="582" t="s">
        <v>1416</v>
      </c>
      <c r="G86" s="514"/>
    </row>
    <row r="87" spans="1:7" ht="40.5" customHeight="1" x14ac:dyDescent="0.35">
      <c r="A87" s="187"/>
      <c r="B87" s="180" t="s">
        <v>770</v>
      </c>
      <c r="C87" s="197">
        <v>2000000000</v>
      </c>
      <c r="D87" s="401">
        <v>800000000</v>
      </c>
      <c r="E87" s="402">
        <v>850000000</v>
      </c>
      <c r="F87" s="579" t="s">
        <v>1128</v>
      </c>
      <c r="G87" s="745" t="s">
        <v>1253</v>
      </c>
    </row>
    <row r="88" spans="1:7" ht="27.75" customHeight="1" x14ac:dyDescent="0.35">
      <c r="A88" s="187"/>
      <c r="B88" s="180" t="s">
        <v>1038</v>
      </c>
      <c r="C88" s="197"/>
      <c r="D88" s="401">
        <v>1100000000</v>
      </c>
      <c r="E88" s="401">
        <v>1100000000</v>
      </c>
      <c r="F88" s="582" t="s">
        <v>1416</v>
      </c>
      <c r="G88" s="745"/>
    </row>
    <row r="89" spans="1:7" ht="42" x14ac:dyDescent="0.35">
      <c r="A89" s="187"/>
      <c r="B89" s="180" t="s">
        <v>799</v>
      </c>
      <c r="C89" s="197">
        <v>800000000</v>
      </c>
      <c r="D89" s="401">
        <v>600000000</v>
      </c>
      <c r="E89" s="402">
        <v>650000000</v>
      </c>
      <c r="F89" s="579" t="s">
        <v>1130</v>
      </c>
      <c r="G89" s="581"/>
    </row>
    <row r="90" spans="1:7" ht="52.5" x14ac:dyDescent="0.35">
      <c r="A90" s="187"/>
      <c r="B90" s="180" t="s">
        <v>800</v>
      </c>
      <c r="C90" s="197">
        <v>300000000</v>
      </c>
      <c r="D90" s="401"/>
      <c r="E90" s="488" t="s">
        <v>941</v>
      </c>
      <c r="F90" s="580" t="s">
        <v>1131</v>
      </c>
      <c r="G90" s="580" t="s">
        <v>1257</v>
      </c>
    </row>
    <row r="91" spans="1:7" ht="33.75" customHeight="1" x14ac:dyDescent="0.35">
      <c r="A91" s="187"/>
      <c r="B91" s="180" t="s">
        <v>684</v>
      </c>
      <c r="C91" s="197">
        <v>1200000000</v>
      </c>
      <c r="D91" s="401">
        <v>600000000</v>
      </c>
      <c r="E91" s="402">
        <v>650000000</v>
      </c>
      <c r="F91" s="582" t="s">
        <v>1416</v>
      </c>
      <c r="G91" s="514"/>
    </row>
    <row r="92" spans="1:7" ht="33.75" customHeight="1" x14ac:dyDescent="0.35">
      <c r="A92" s="187"/>
      <c r="B92" s="180" t="s">
        <v>685</v>
      </c>
      <c r="C92" s="197">
        <v>1000000000</v>
      </c>
      <c r="D92" s="401">
        <v>600000000</v>
      </c>
      <c r="E92" s="402">
        <v>650000000</v>
      </c>
      <c r="F92" s="402" t="s">
        <v>1146</v>
      </c>
      <c r="G92" s="515" t="s">
        <v>1259</v>
      </c>
    </row>
    <row r="93" spans="1:7" ht="84" x14ac:dyDescent="0.35">
      <c r="A93" s="187"/>
      <c r="B93" s="180" t="s">
        <v>686</v>
      </c>
      <c r="C93" s="197">
        <v>1500000000</v>
      </c>
      <c r="D93" s="401">
        <v>900000000</v>
      </c>
      <c r="E93" s="402">
        <v>1200000000</v>
      </c>
      <c r="F93" s="579" t="s">
        <v>1132</v>
      </c>
      <c r="G93" s="580" t="s">
        <v>1256</v>
      </c>
    </row>
    <row r="94" spans="1:7" ht="28" x14ac:dyDescent="0.35">
      <c r="A94" s="187"/>
      <c r="B94" s="180" t="s">
        <v>687</v>
      </c>
      <c r="C94" s="197">
        <v>300000000</v>
      </c>
      <c r="D94" s="401">
        <v>250000000</v>
      </c>
      <c r="E94" s="402">
        <v>300000000</v>
      </c>
      <c r="F94" s="579" t="s">
        <v>1133</v>
      </c>
      <c r="G94" s="580" t="s">
        <v>1258</v>
      </c>
    </row>
    <row r="95" spans="1:7" ht="56" x14ac:dyDescent="0.35">
      <c r="A95" s="187"/>
      <c r="B95" s="180" t="s">
        <v>688</v>
      </c>
      <c r="C95" s="197">
        <v>600000000</v>
      </c>
      <c r="D95" s="401"/>
      <c r="E95" s="401">
        <v>600000000</v>
      </c>
      <c r="F95" s="582" t="s">
        <v>1416</v>
      </c>
      <c r="G95" s="526" t="s">
        <v>1247</v>
      </c>
    </row>
    <row r="96" spans="1:7" ht="64.5" customHeight="1" x14ac:dyDescent="0.35">
      <c r="A96" s="187"/>
      <c r="B96" s="180" t="s">
        <v>689</v>
      </c>
      <c r="C96" s="197">
        <v>50000000</v>
      </c>
      <c r="D96" s="401" t="s">
        <v>1009</v>
      </c>
      <c r="E96" s="401" t="s">
        <v>1009</v>
      </c>
      <c r="F96" s="582" t="s">
        <v>1416</v>
      </c>
      <c r="G96" s="582" t="s">
        <v>1416</v>
      </c>
    </row>
    <row r="97" spans="1:7" ht="28.5" customHeight="1" x14ac:dyDescent="0.35">
      <c r="A97" s="187"/>
      <c r="B97" s="180" t="s">
        <v>690</v>
      </c>
      <c r="C97" s="197">
        <v>500000000</v>
      </c>
      <c r="D97" s="401"/>
      <c r="E97" s="402">
        <v>440000000</v>
      </c>
      <c r="F97" s="582" t="s">
        <v>1416</v>
      </c>
      <c r="G97" s="582" t="s">
        <v>1416</v>
      </c>
    </row>
    <row r="98" spans="1:7" ht="42.75" customHeight="1" x14ac:dyDescent="0.35">
      <c r="A98" s="187"/>
      <c r="B98" s="180" t="s">
        <v>27</v>
      </c>
      <c r="C98" s="206">
        <v>100000000</v>
      </c>
      <c r="D98" s="405"/>
      <c r="E98" s="488" t="s">
        <v>941</v>
      </c>
      <c r="F98" s="580" t="s">
        <v>1134</v>
      </c>
      <c r="G98" s="582" t="s">
        <v>1416</v>
      </c>
    </row>
    <row r="99" spans="1:7" x14ac:dyDescent="0.35">
      <c r="A99" s="187"/>
      <c r="B99" s="180" t="s">
        <v>760</v>
      </c>
      <c r="C99" s="206">
        <v>100000000</v>
      </c>
      <c r="D99" s="405" t="s">
        <v>1045</v>
      </c>
      <c r="E99" s="407" t="s">
        <v>389</v>
      </c>
      <c r="F99" s="407" t="s">
        <v>1427</v>
      </c>
      <c r="G99" s="516" t="s">
        <v>1237</v>
      </c>
    </row>
    <row r="100" spans="1:7" ht="26.25" customHeight="1" x14ac:dyDescent="0.35">
      <c r="A100" s="187"/>
      <c r="B100" s="180" t="s">
        <v>691</v>
      </c>
      <c r="C100" s="206">
        <v>20000000</v>
      </c>
      <c r="D100" s="405">
        <v>10000000</v>
      </c>
      <c r="E100" s="407" t="s">
        <v>389</v>
      </c>
      <c r="F100" s="410" t="s">
        <v>1137</v>
      </c>
      <c r="G100" s="516" t="s">
        <v>1240</v>
      </c>
    </row>
    <row r="101" spans="1:7" ht="35" x14ac:dyDescent="0.35">
      <c r="A101" s="187"/>
      <c r="B101" s="180" t="s">
        <v>692</v>
      </c>
      <c r="C101" s="206">
        <v>50000000</v>
      </c>
      <c r="D101" s="382" t="s">
        <v>389</v>
      </c>
      <c r="E101" s="382" t="s">
        <v>389</v>
      </c>
      <c r="F101" s="582" t="s">
        <v>1416</v>
      </c>
      <c r="G101" s="382" t="s">
        <v>389</v>
      </c>
    </row>
    <row r="102" spans="1:7" ht="159" customHeight="1" x14ac:dyDescent="0.35">
      <c r="A102" s="187"/>
      <c r="B102" s="180" t="s">
        <v>775</v>
      </c>
      <c r="C102" s="206"/>
      <c r="D102" s="382" t="s">
        <v>389</v>
      </c>
      <c r="E102" s="382" t="s">
        <v>389</v>
      </c>
      <c r="F102" s="582" t="s">
        <v>1416</v>
      </c>
      <c r="G102" s="382" t="s">
        <v>389</v>
      </c>
    </row>
    <row r="103" spans="1:7" ht="28.5" customHeight="1" x14ac:dyDescent="0.35">
      <c r="A103" s="187"/>
      <c r="B103" s="180" t="s">
        <v>762</v>
      </c>
      <c r="C103" s="206">
        <v>5000000000</v>
      </c>
      <c r="D103" s="405"/>
      <c r="E103" s="488" t="s">
        <v>941</v>
      </c>
      <c r="F103" s="582" t="s">
        <v>1416</v>
      </c>
      <c r="G103" s="582" t="s">
        <v>1416</v>
      </c>
    </row>
    <row r="104" spans="1:7" ht="56" x14ac:dyDescent="0.35">
      <c r="A104" s="187"/>
      <c r="B104" s="180" t="s">
        <v>763</v>
      </c>
      <c r="C104" s="206">
        <v>500000000</v>
      </c>
      <c r="D104" s="405"/>
      <c r="E104" s="488" t="s">
        <v>941</v>
      </c>
      <c r="F104" s="582" t="s">
        <v>1416</v>
      </c>
      <c r="G104" s="527" t="s">
        <v>1251</v>
      </c>
    </row>
    <row r="105" spans="1:7" ht="31" x14ac:dyDescent="0.35">
      <c r="A105" s="187"/>
      <c r="B105" s="180" t="s">
        <v>768</v>
      </c>
      <c r="C105" s="206">
        <v>300000000</v>
      </c>
      <c r="D105" s="405"/>
      <c r="E105" s="405" t="s">
        <v>1406</v>
      </c>
      <c r="F105" s="582" t="s">
        <v>1416</v>
      </c>
      <c r="G105" s="522" t="s">
        <v>1266</v>
      </c>
    </row>
    <row r="106" spans="1:7" ht="70" x14ac:dyDescent="0.35">
      <c r="A106" s="187"/>
      <c r="B106" s="180" t="s">
        <v>771</v>
      </c>
      <c r="C106" s="206">
        <v>500000000</v>
      </c>
      <c r="D106" s="405"/>
      <c r="E106" s="488" t="s">
        <v>941</v>
      </c>
      <c r="F106" s="579" t="s">
        <v>1139</v>
      </c>
      <c r="G106" s="580" t="s">
        <v>1272</v>
      </c>
    </row>
    <row r="107" spans="1:7" ht="70" x14ac:dyDescent="0.35">
      <c r="A107" s="187"/>
      <c r="B107" s="180" t="s">
        <v>772</v>
      </c>
      <c r="C107" s="206">
        <v>300000000</v>
      </c>
      <c r="D107" s="405"/>
      <c r="E107" s="488" t="s">
        <v>941</v>
      </c>
      <c r="F107" s="582" t="s">
        <v>1416</v>
      </c>
      <c r="G107" s="527" t="s">
        <v>1250</v>
      </c>
    </row>
    <row r="108" spans="1:7" ht="28" x14ac:dyDescent="0.35">
      <c r="A108" s="187"/>
      <c r="B108" s="180" t="s">
        <v>773</v>
      </c>
      <c r="C108" s="206">
        <v>200000000</v>
      </c>
      <c r="D108" s="403"/>
      <c r="E108" s="488" t="s">
        <v>941</v>
      </c>
      <c r="F108" s="582" t="s">
        <v>1416</v>
      </c>
      <c r="G108" s="527" t="s">
        <v>1274</v>
      </c>
    </row>
    <row r="109" spans="1:7" ht="56" x14ac:dyDescent="0.35">
      <c r="A109" s="187"/>
      <c r="B109" s="180" t="s">
        <v>774</v>
      </c>
      <c r="C109" s="206">
        <v>100000000</v>
      </c>
      <c r="D109" s="405"/>
      <c r="E109" s="404">
        <v>200000000</v>
      </c>
      <c r="F109" s="579" t="s">
        <v>1134</v>
      </c>
      <c r="G109" s="579" t="s">
        <v>1271</v>
      </c>
    </row>
    <row r="110" spans="1:7" ht="70" x14ac:dyDescent="0.35">
      <c r="A110" s="187"/>
      <c r="B110" s="180" t="s">
        <v>1264</v>
      </c>
      <c r="C110" s="201"/>
      <c r="D110" s="394"/>
      <c r="E110" s="488" t="s">
        <v>941</v>
      </c>
      <c r="F110" s="582" t="s">
        <v>1416</v>
      </c>
      <c r="G110" s="506" t="s">
        <v>1265</v>
      </c>
    </row>
    <row r="111" spans="1:7" ht="18" x14ac:dyDescent="0.35">
      <c r="A111" s="187" t="s">
        <v>1</v>
      </c>
      <c r="B111" s="190" t="s">
        <v>363</v>
      </c>
      <c r="C111" s="201"/>
      <c r="D111" s="394"/>
      <c r="E111" s="394"/>
      <c r="F111" s="394"/>
      <c r="G111" s="505"/>
    </row>
    <row r="112" spans="1:7" ht="22" customHeight="1" x14ac:dyDescent="0.35">
      <c r="A112" s="187" t="s">
        <v>1</v>
      </c>
      <c r="B112" s="208" t="s">
        <v>693</v>
      </c>
      <c r="C112" s="201" t="s">
        <v>389</v>
      </c>
      <c r="D112" s="201" t="s">
        <v>389</v>
      </c>
      <c r="E112" s="201" t="s">
        <v>389</v>
      </c>
      <c r="F112" s="201" t="s">
        <v>389</v>
      </c>
      <c r="G112" s="201" t="s">
        <v>389</v>
      </c>
    </row>
    <row r="113" spans="1:7" ht="22" customHeight="1" x14ac:dyDescent="0.35">
      <c r="A113" s="187" t="s">
        <v>1</v>
      </c>
      <c r="B113" s="209" t="s">
        <v>727</v>
      </c>
      <c r="C113" s="201" t="s">
        <v>694</v>
      </c>
      <c r="D113" s="394" t="s">
        <v>976</v>
      </c>
      <c r="E113" s="407" t="s">
        <v>694</v>
      </c>
      <c r="F113" s="407" t="s">
        <v>694</v>
      </c>
      <c r="G113" s="407" t="s">
        <v>694</v>
      </c>
    </row>
    <row r="114" spans="1:7" ht="238" x14ac:dyDescent="0.35">
      <c r="A114" s="187" t="s">
        <v>1</v>
      </c>
      <c r="B114" s="209" t="s">
        <v>767</v>
      </c>
      <c r="C114" s="197">
        <v>1500000000</v>
      </c>
      <c r="D114" s="401">
        <v>1500000000</v>
      </c>
      <c r="E114" s="401">
        <v>1500000000</v>
      </c>
      <c r="F114" s="582" t="s">
        <v>1416</v>
      </c>
      <c r="G114" s="526" t="s">
        <v>1281</v>
      </c>
    </row>
    <row r="115" spans="1:7" ht="58.5" customHeight="1" x14ac:dyDescent="0.35">
      <c r="A115" s="187" t="s">
        <v>1</v>
      </c>
      <c r="B115" s="208" t="s">
        <v>766</v>
      </c>
      <c r="C115" s="197">
        <v>1500000000</v>
      </c>
      <c r="D115" s="401">
        <v>1200000000</v>
      </c>
      <c r="E115" s="401">
        <v>1200000000</v>
      </c>
      <c r="F115" s="582" t="s">
        <v>1416</v>
      </c>
      <c r="G115" s="526" t="s">
        <v>1282</v>
      </c>
    </row>
    <row r="116" spans="1:7" ht="78" customHeight="1" x14ac:dyDescent="0.35">
      <c r="A116" s="187" t="s">
        <v>1</v>
      </c>
      <c r="B116" s="208" t="s">
        <v>761</v>
      </c>
      <c r="C116" s="197">
        <v>300000000</v>
      </c>
      <c r="D116" s="401"/>
      <c r="E116" s="382" t="s">
        <v>389</v>
      </c>
      <c r="F116" s="582" t="s">
        <v>1416</v>
      </c>
      <c r="G116" s="402" t="s">
        <v>1283</v>
      </c>
    </row>
    <row r="117" spans="1:7" ht="78" customHeight="1" x14ac:dyDescent="0.35">
      <c r="A117" s="187" t="s">
        <v>1</v>
      </c>
      <c r="B117" s="209" t="s">
        <v>764</v>
      </c>
      <c r="C117" s="197">
        <v>300000000</v>
      </c>
      <c r="D117" s="401"/>
      <c r="E117" s="382" t="s">
        <v>389</v>
      </c>
      <c r="F117" s="582" t="s">
        <v>1416</v>
      </c>
      <c r="G117" s="402" t="s">
        <v>1284</v>
      </c>
    </row>
    <row r="118" spans="1:7" ht="35" x14ac:dyDescent="0.35">
      <c r="A118" s="187"/>
      <c r="B118" s="209" t="s">
        <v>765</v>
      </c>
      <c r="C118" s="197">
        <v>300000000</v>
      </c>
      <c r="D118" s="401"/>
      <c r="E118" s="488" t="s">
        <v>941</v>
      </c>
      <c r="F118" s="582" t="s">
        <v>1416</v>
      </c>
      <c r="G118" s="582" t="s">
        <v>1416</v>
      </c>
    </row>
    <row r="119" spans="1:7" ht="87.5" x14ac:dyDescent="0.35">
      <c r="A119" s="187"/>
      <c r="B119" s="209" t="s">
        <v>776</v>
      </c>
      <c r="C119" s="201" t="s">
        <v>389</v>
      </c>
      <c r="D119" s="394"/>
      <c r="E119" s="488" t="s">
        <v>941</v>
      </c>
      <c r="F119" s="582" t="s">
        <v>1416</v>
      </c>
      <c r="G119" s="582" t="s">
        <v>1416</v>
      </c>
    </row>
    <row r="120" spans="1:7" x14ac:dyDescent="0.35">
      <c r="A120" s="187" t="s">
        <v>1</v>
      </c>
      <c r="B120" s="180"/>
      <c r="C120" s="54"/>
      <c r="D120" s="408"/>
      <c r="E120" s="408"/>
      <c r="F120" s="408"/>
      <c r="G120" s="518"/>
    </row>
    <row r="121" spans="1:7" ht="14.5" customHeight="1" x14ac:dyDescent="0.35">
      <c r="A121" s="738" t="s">
        <v>13</v>
      </c>
      <c r="B121" s="738"/>
      <c r="C121" s="53"/>
      <c r="D121" s="386"/>
      <c r="E121" s="386"/>
      <c r="F121" s="386"/>
      <c r="G121" s="498"/>
    </row>
    <row r="122" spans="1:7" ht="31" x14ac:dyDescent="0.35">
      <c r="A122" s="187" t="s">
        <v>1</v>
      </c>
      <c r="B122" s="180" t="s">
        <v>695</v>
      </c>
      <c r="C122" s="201" t="s">
        <v>792</v>
      </c>
      <c r="D122" s="394" t="s">
        <v>386</v>
      </c>
      <c r="E122" s="412" t="s">
        <v>386</v>
      </c>
      <c r="F122" s="412" t="s">
        <v>1143</v>
      </c>
      <c r="G122" s="412" t="s">
        <v>1143</v>
      </c>
    </row>
    <row r="123" spans="1:7" x14ac:dyDescent="0.35">
      <c r="A123" s="187" t="s">
        <v>1</v>
      </c>
      <c r="B123" s="180" t="s">
        <v>62</v>
      </c>
      <c r="C123" s="201" t="s">
        <v>386</v>
      </c>
      <c r="D123" s="394" t="s">
        <v>576</v>
      </c>
      <c r="E123" s="407" t="s">
        <v>386</v>
      </c>
      <c r="F123" s="412" t="s">
        <v>1145</v>
      </c>
      <c r="G123" s="407" t="s">
        <v>386</v>
      </c>
    </row>
    <row r="124" spans="1:7" ht="31" x14ac:dyDescent="0.35">
      <c r="A124" s="187"/>
      <c r="B124" s="180" t="s">
        <v>794</v>
      </c>
      <c r="C124" s="203" t="s">
        <v>389</v>
      </c>
      <c r="D124" s="382" t="s">
        <v>985</v>
      </c>
      <c r="E124" s="382" t="s">
        <v>985</v>
      </c>
      <c r="F124" s="382" t="s">
        <v>985</v>
      </c>
      <c r="G124" s="382" t="s">
        <v>985</v>
      </c>
    </row>
    <row r="125" spans="1:7" x14ac:dyDescent="0.35">
      <c r="A125" s="187" t="s">
        <v>1</v>
      </c>
      <c r="B125" s="180" t="s">
        <v>696</v>
      </c>
      <c r="C125" s="201" t="s">
        <v>704</v>
      </c>
      <c r="D125" s="394" t="s">
        <v>1002</v>
      </c>
      <c r="E125" s="394" t="s">
        <v>1002</v>
      </c>
      <c r="F125" s="394" t="s">
        <v>389</v>
      </c>
      <c r="G125" s="395" t="s">
        <v>1320</v>
      </c>
    </row>
    <row r="126" spans="1:7" ht="21.75" customHeight="1" x14ac:dyDescent="0.35">
      <c r="A126" s="187" t="s">
        <v>1</v>
      </c>
      <c r="B126" s="180" t="s">
        <v>95</v>
      </c>
      <c r="C126" s="201" t="s">
        <v>389</v>
      </c>
      <c r="D126" s="394" t="s">
        <v>389</v>
      </c>
      <c r="E126" s="394" t="s">
        <v>389</v>
      </c>
      <c r="F126" s="394" t="s">
        <v>389</v>
      </c>
      <c r="G126" s="394" t="s">
        <v>389</v>
      </c>
    </row>
    <row r="127" spans="1:7" ht="21.75" customHeight="1" x14ac:dyDescent="0.35">
      <c r="A127" s="187" t="s">
        <v>1</v>
      </c>
      <c r="B127" s="180" t="s">
        <v>697</v>
      </c>
      <c r="C127" s="201" t="s">
        <v>389</v>
      </c>
      <c r="D127" s="394" t="s">
        <v>389</v>
      </c>
      <c r="E127" s="394" t="s">
        <v>389</v>
      </c>
      <c r="F127" s="394" t="s">
        <v>389</v>
      </c>
      <c r="G127" s="394" t="s">
        <v>389</v>
      </c>
    </row>
    <row r="128" spans="1:7" ht="21.75" customHeight="1" x14ac:dyDescent="0.35">
      <c r="A128" s="187" t="s">
        <v>1</v>
      </c>
      <c r="B128" s="180" t="s">
        <v>540</v>
      </c>
      <c r="C128" s="201" t="s">
        <v>389</v>
      </c>
      <c r="D128" s="394" t="s">
        <v>389</v>
      </c>
      <c r="E128" s="394" t="s">
        <v>389</v>
      </c>
      <c r="F128" s="394" t="s">
        <v>389</v>
      </c>
      <c r="G128" s="394" t="s">
        <v>389</v>
      </c>
    </row>
    <row r="129" spans="1:7" ht="21.75" customHeight="1" x14ac:dyDescent="0.35">
      <c r="A129" s="187" t="s">
        <v>1</v>
      </c>
      <c r="B129" s="180" t="s">
        <v>698</v>
      </c>
      <c r="C129" s="201" t="s">
        <v>389</v>
      </c>
      <c r="D129" s="394" t="s">
        <v>389</v>
      </c>
      <c r="E129" s="394" t="s">
        <v>389</v>
      </c>
      <c r="F129" s="394" t="s">
        <v>389</v>
      </c>
      <c r="G129" s="394" t="s">
        <v>389</v>
      </c>
    </row>
    <row r="130" spans="1:7" ht="21.75" customHeight="1" x14ac:dyDescent="0.35">
      <c r="A130" s="187" t="s">
        <v>1</v>
      </c>
      <c r="B130" s="180" t="s">
        <v>699</v>
      </c>
      <c r="C130" s="201" t="s">
        <v>389</v>
      </c>
      <c r="D130" s="394" t="s">
        <v>389</v>
      </c>
      <c r="E130" s="394" t="s">
        <v>389</v>
      </c>
      <c r="F130" s="582" t="s">
        <v>1416</v>
      </c>
      <c r="G130" s="394" t="s">
        <v>389</v>
      </c>
    </row>
    <row r="131" spans="1:7" ht="84" x14ac:dyDescent="0.35">
      <c r="A131" s="187" t="s">
        <v>1</v>
      </c>
      <c r="B131" s="180" t="s">
        <v>700</v>
      </c>
      <c r="C131" s="201" t="s">
        <v>1006</v>
      </c>
      <c r="D131" s="394" t="s">
        <v>389</v>
      </c>
      <c r="E131" s="394" t="s">
        <v>389</v>
      </c>
      <c r="F131" s="582" t="s">
        <v>1416</v>
      </c>
      <c r="G131" s="521" t="s">
        <v>1273</v>
      </c>
    </row>
    <row r="132" spans="1:7" ht="31" x14ac:dyDescent="0.35">
      <c r="A132" s="187" t="s">
        <v>1</v>
      </c>
      <c r="B132" s="180" t="s">
        <v>701</v>
      </c>
      <c r="C132" s="201" t="s">
        <v>706</v>
      </c>
      <c r="D132" s="394" t="s">
        <v>1043</v>
      </c>
      <c r="E132" s="395" t="s">
        <v>389</v>
      </c>
      <c r="F132" s="582" t="s">
        <v>1416</v>
      </c>
      <c r="G132" s="582" t="s">
        <v>1416</v>
      </c>
    </row>
    <row r="133" spans="1:7" ht="35" x14ac:dyDescent="0.35">
      <c r="A133" s="187" t="s">
        <v>1</v>
      </c>
      <c r="B133" s="180" t="s">
        <v>702</v>
      </c>
      <c r="C133" s="201" t="s">
        <v>707</v>
      </c>
      <c r="D133" s="394" t="s">
        <v>389</v>
      </c>
      <c r="E133" s="394" t="s">
        <v>389</v>
      </c>
      <c r="F133" s="582" t="s">
        <v>1416</v>
      </c>
      <c r="G133" s="582" t="s">
        <v>1416</v>
      </c>
    </row>
    <row r="134" spans="1:7" ht="30.75" customHeight="1" x14ac:dyDescent="0.35">
      <c r="A134" s="187" t="s">
        <v>1</v>
      </c>
      <c r="B134" s="180" t="s">
        <v>703</v>
      </c>
      <c r="C134" s="200" t="s">
        <v>389</v>
      </c>
      <c r="D134" s="394" t="s">
        <v>389</v>
      </c>
      <c r="E134" s="394" t="s">
        <v>389</v>
      </c>
      <c r="F134" s="582" t="s">
        <v>1416</v>
      </c>
      <c r="G134" s="582" t="s">
        <v>1416</v>
      </c>
    </row>
    <row r="135" spans="1:7" ht="38.25" customHeight="1" x14ac:dyDescent="0.35">
      <c r="A135" s="187" t="s">
        <v>1</v>
      </c>
      <c r="B135" s="180" t="s">
        <v>708</v>
      </c>
      <c r="C135" s="200" t="s">
        <v>389</v>
      </c>
      <c r="D135" s="394" t="s">
        <v>389</v>
      </c>
      <c r="E135" s="394" t="s">
        <v>389</v>
      </c>
      <c r="F135" s="582" t="s">
        <v>1416</v>
      </c>
      <c r="G135" s="582" t="s">
        <v>1416</v>
      </c>
    </row>
    <row r="136" spans="1:7" ht="52.5" x14ac:dyDescent="0.35">
      <c r="A136" s="187" t="s">
        <v>1</v>
      </c>
      <c r="B136" s="180" t="s">
        <v>709</v>
      </c>
      <c r="C136" s="201" t="s">
        <v>389</v>
      </c>
      <c r="D136" s="394" t="s">
        <v>389</v>
      </c>
      <c r="E136" s="394" t="s">
        <v>389</v>
      </c>
      <c r="F136" s="582" t="s">
        <v>1416</v>
      </c>
      <c r="G136" s="582" t="s">
        <v>1416</v>
      </c>
    </row>
    <row r="137" spans="1:7" ht="105" x14ac:dyDescent="0.35">
      <c r="A137" s="187" t="s">
        <v>1</v>
      </c>
      <c r="B137" s="180" t="s">
        <v>710</v>
      </c>
      <c r="C137" s="201" t="s">
        <v>389</v>
      </c>
      <c r="D137" s="394" t="s">
        <v>389</v>
      </c>
      <c r="E137" s="394" t="s">
        <v>389</v>
      </c>
      <c r="F137" s="582" t="s">
        <v>1416</v>
      </c>
      <c r="G137" s="582" t="s">
        <v>1416</v>
      </c>
    </row>
    <row r="138" spans="1:7" ht="87.5" x14ac:dyDescent="0.35">
      <c r="A138" s="187" t="s">
        <v>1</v>
      </c>
      <c r="B138" s="180" t="s">
        <v>711</v>
      </c>
      <c r="C138" s="201" t="s">
        <v>389</v>
      </c>
      <c r="D138" s="394" t="s">
        <v>389</v>
      </c>
      <c r="E138" s="394" t="s">
        <v>389</v>
      </c>
      <c r="F138" s="582" t="s">
        <v>1416</v>
      </c>
      <c r="G138" s="394" t="s">
        <v>389</v>
      </c>
    </row>
    <row r="139" spans="1:7" ht="21" customHeight="1" x14ac:dyDescent="0.35">
      <c r="A139" s="187" t="s">
        <v>1</v>
      </c>
      <c r="B139" s="180" t="s">
        <v>101</v>
      </c>
      <c r="C139" s="201" t="s">
        <v>389</v>
      </c>
      <c r="D139" s="394" t="s">
        <v>389</v>
      </c>
      <c r="E139" s="394" t="s">
        <v>389</v>
      </c>
      <c r="F139" s="394" t="s">
        <v>1144</v>
      </c>
      <c r="G139" s="394" t="s">
        <v>1144</v>
      </c>
    </row>
    <row r="140" spans="1:7" x14ac:dyDescent="0.35">
      <c r="A140" s="187"/>
      <c r="B140" s="180" t="s">
        <v>123</v>
      </c>
      <c r="C140" s="201" t="s">
        <v>705</v>
      </c>
      <c r="D140" s="394" t="s">
        <v>1042</v>
      </c>
      <c r="E140" s="394" t="s">
        <v>1042</v>
      </c>
      <c r="F140" s="394" t="s">
        <v>389</v>
      </c>
      <c r="G140" s="394" t="s">
        <v>389</v>
      </c>
    </row>
    <row r="141" spans="1:7" ht="70" x14ac:dyDescent="0.35">
      <c r="A141" s="187"/>
      <c r="B141" s="180" t="s">
        <v>1007</v>
      </c>
      <c r="C141" s="203"/>
      <c r="D141" s="382" t="s">
        <v>389</v>
      </c>
      <c r="E141" s="382" t="s">
        <v>389</v>
      </c>
      <c r="F141" s="582" t="s">
        <v>1416</v>
      </c>
      <c r="G141" s="582" t="s">
        <v>1416</v>
      </c>
    </row>
    <row r="142" spans="1:7" ht="21" customHeight="1" x14ac:dyDescent="0.35">
      <c r="A142" s="187" t="s">
        <v>1</v>
      </c>
      <c r="B142" s="180" t="s">
        <v>712</v>
      </c>
      <c r="C142" s="201" t="s">
        <v>389</v>
      </c>
      <c r="D142" s="382" t="s">
        <v>389</v>
      </c>
      <c r="E142" s="394" t="s">
        <v>389</v>
      </c>
      <c r="F142" s="582" t="s">
        <v>1416</v>
      </c>
      <c r="G142" s="582" t="s">
        <v>1416</v>
      </c>
    </row>
    <row r="143" spans="1:7" ht="21" customHeight="1" x14ac:dyDescent="0.35">
      <c r="A143" s="187" t="s">
        <v>1</v>
      </c>
      <c r="B143" s="180" t="s">
        <v>713</v>
      </c>
      <c r="C143" s="201" t="s">
        <v>389</v>
      </c>
      <c r="D143" s="382" t="s">
        <v>389</v>
      </c>
      <c r="E143" s="394" t="s">
        <v>389</v>
      </c>
      <c r="F143" s="582" t="s">
        <v>1416</v>
      </c>
      <c r="G143" s="582" t="s">
        <v>1416</v>
      </c>
    </row>
    <row r="144" spans="1:7" ht="52.5" x14ac:dyDescent="0.35">
      <c r="A144" s="187" t="s">
        <v>1</v>
      </c>
      <c r="B144" s="180" t="s">
        <v>714</v>
      </c>
      <c r="C144" s="201" t="s">
        <v>389</v>
      </c>
      <c r="D144" s="382" t="s">
        <v>389</v>
      </c>
      <c r="E144" s="394" t="s">
        <v>389</v>
      </c>
      <c r="F144" s="582" t="s">
        <v>1416</v>
      </c>
      <c r="G144" s="520" t="s">
        <v>1349</v>
      </c>
    </row>
    <row r="145" spans="1:7" ht="66" customHeight="1" x14ac:dyDescent="0.35">
      <c r="A145" s="187" t="s">
        <v>1</v>
      </c>
      <c r="B145" s="180" t="s">
        <v>715</v>
      </c>
      <c r="C145" s="201" t="s">
        <v>389</v>
      </c>
      <c r="D145" s="382" t="s">
        <v>389</v>
      </c>
      <c r="E145" s="394" t="s">
        <v>389</v>
      </c>
      <c r="F145" s="582" t="s">
        <v>1416</v>
      </c>
      <c r="G145" s="744" t="s">
        <v>1252</v>
      </c>
    </row>
    <row r="146" spans="1:7" ht="122.5" x14ac:dyDescent="0.35">
      <c r="A146" s="187" t="s">
        <v>1</v>
      </c>
      <c r="B146" s="180" t="s">
        <v>716</v>
      </c>
      <c r="C146" s="201" t="s">
        <v>389</v>
      </c>
      <c r="D146" s="382" t="s">
        <v>389</v>
      </c>
      <c r="E146" s="394" t="s">
        <v>389</v>
      </c>
      <c r="F146" s="582" t="s">
        <v>1416</v>
      </c>
      <c r="G146" s="744"/>
    </row>
    <row r="147" spans="1:7" hidden="1" x14ac:dyDescent="0.35">
      <c r="A147" s="187" t="s">
        <v>1</v>
      </c>
      <c r="B147" s="180"/>
      <c r="C147" s="201" t="s">
        <v>389</v>
      </c>
      <c r="D147" s="394"/>
      <c r="E147" s="394"/>
      <c r="F147" s="582" t="s">
        <v>1416</v>
      </c>
      <c r="G147" s="517"/>
    </row>
    <row r="148" spans="1:7" hidden="1" x14ac:dyDescent="0.35">
      <c r="A148" s="187" t="s">
        <v>1</v>
      </c>
      <c r="B148" s="180"/>
      <c r="C148" s="201" t="s">
        <v>389</v>
      </c>
      <c r="D148" s="394"/>
      <c r="E148" s="394"/>
      <c r="F148" s="582" t="s">
        <v>1416</v>
      </c>
      <c r="G148" s="517"/>
    </row>
    <row r="149" spans="1:7" ht="52.5" x14ac:dyDescent="0.35">
      <c r="A149" s="187" t="s">
        <v>1</v>
      </c>
      <c r="B149" s="180" t="s">
        <v>717</v>
      </c>
      <c r="C149" s="201" t="s">
        <v>389</v>
      </c>
      <c r="D149" s="382" t="s">
        <v>389</v>
      </c>
      <c r="E149" s="394" t="s">
        <v>389</v>
      </c>
      <c r="F149" s="582" t="s">
        <v>1416</v>
      </c>
      <c r="G149" s="582" t="s">
        <v>1416</v>
      </c>
    </row>
    <row r="150" spans="1:7" ht="24" customHeight="1" x14ac:dyDescent="0.35">
      <c r="A150" s="187" t="s">
        <v>1</v>
      </c>
      <c r="B150" s="180" t="s">
        <v>1008</v>
      </c>
      <c r="C150" s="201"/>
      <c r="D150" s="382" t="s">
        <v>389</v>
      </c>
      <c r="E150" s="394" t="s">
        <v>389</v>
      </c>
      <c r="F150" s="582" t="s">
        <v>1416</v>
      </c>
      <c r="G150" s="582" t="s">
        <v>1416</v>
      </c>
    </row>
    <row r="151" spans="1:7" ht="52.5" x14ac:dyDescent="0.35">
      <c r="A151" s="187" t="s">
        <v>1</v>
      </c>
      <c r="B151" s="180" t="s">
        <v>718</v>
      </c>
      <c r="C151" s="201" t="s">
        <v>389</v>
      </c>
      <c r="D151" s="382" t="s">
        <v>389</v>
      </c>
      <c r="E151" s="394" t="s">
        <v>389</v>
      </c>
      <c r="F151" s="582" t="s">
        <v>1416</v>
      </c>
      <c r="G151" s="582" t="s">
        <v>1416</v>
      </c>
    </row>
    <row r="152" spans="1:7" ht="69.75" customHeight="1" x14ac:dyDescent="0.35">
      <c r="A152" s="187" t="s">
        <v>1</v>
      </c>
      <c r="B152" s="180" t="s">
        <v>793</v>
      </c>
      <c r="C152" s="201" t="s">
        <v>389</v>
      </c>
      <c r="D152" s="382" t="s">
        <v>389</v>
      </c>
      <c r="E152" s="394" t="s">
        <v>389</v>
      </c>
      <c r="F152" s="394" t="s">
        <v>389</v>
      </c>
      <c r="G152" s="505" t="s">
        <v>389</v>
      </c>
    </row>
    <row r="153" spans="1:7" ht="52.5" x14ac:dyDescent="0.35">
      <c r="A153" s="187"/>
      <c r="B153" s="180" t="s">
        <v>719</v>
      </c>
      <c r="C153" s="201" t="s">
        <v>389</v>
      </c>
      <c r="D153" s="382" t="s">
        <v>389</v>
      </c>
      <c r="E153" s="394" t="s">
        <v>389</v>
      </c>
      <c r="F153" s="579" t="s">
        <v>1129</v>
      </c>
      <c r="G153" s="579" t="s">
        <v>1275</v>
      </c>
    </row>
    <row r="154" spans="1:7" ht="52.5" x14ac:dyDescent="0.35">
      <c r="A154" s="187"/>
      <c r="B154" s="180" t="s">
        <v>720</v>
      </c>
      <c r="C154" s="201" t="s">
        <v>389</v>
      </c>
      <c r="D154" s="382" t="s">
        <v>389</v>
      </c>
      <c r="E154" s="394" t="s">
        <v>389</v>
      </c>
      <c r="F154" s="582" t="s">
        <v>1416</v>
      </c>
      <c r="G154" s="582" t="s">
        <v>1416</v>
      </c>
    </row>
    <row r="155" spans="1:7" ht="52.5" x14ac:dyDescent="0.35">
      <c r="A155" s="187"/>
      <c r="B155" s="180" t="s">
        <v>721</v>
      </c>
      <c r="C155" s="201" t="s">
        <v>389</v>
      </c>
      <c r="D155" s="382" t="s">
        <v>389</v>
      </c>
      <c r="E155" s="394" t="s">
        <v>389</v>
      </c>
      <c r="F155" s="582" t="s">
        <v>1416</v>
      </c>
      <c r="G155" s="382" t="s">
        <v>389</v>
      </c>
    </row>
    <row r="156" spans="1:7" ht="27.75" customHeight="1" x14ac:dyDescent="0.35">
      <c r="A156" s="187"/>
      <c r="B156" s="180" t="s">
        <v>1044</v>
      </c>
      <c r="C156" s="201" t="s">
        <v>389</v>
      </c>
      <c r="D156" s="382" t="s">
        <v>389</v>
      </c>
      <c r="E156" s="394" t="s">
        <v>389</v>
      </c>
      <c r="F156" s="579" t="s">
        <v>1131</v>
      </c>
      <c r="G156" s="394" t="s">
        <v>389</v>
      </c>
    </row>
    <row r="157" spans="1:7" ht="79.5" customHeight="1" x14ac:dyDescent="0.35">
      <c r="A157" s="187"/>
      <c r="B157" s="180" t="s">
        <v>723</v>
      </c>
      <c r="C157" s="201" t="s">
        <v>389</v>
      </c>
      <c r="D157" s="382" t="s">
        <v>389</v>
      </c>
      <c r="E157" s="394" t="s">
        <v>389</v>
      </c>
      <c r="F157" s="582" t="s">
        <v>1416</v>
      </c>
      <c r="G157" s="394" t="s">
        <v>389</v>
      </c>
    </row>
    <row r="158" spans="1:7" ht="75" customHeight="1" x14ac:dyDescent="0.35">
      <c r="A158" s="187"/>
      <c r="B158" s="180" t="s">
        <v>722</v>
      </c>
      <c r="C158" s="201" t="s">
        <v>389</v>
      </c>
      <c r="D158" s="382" t="s">
        <v>389</v>
      </c>
      <c r="E158" s="394" t="s">
        <v>389</v>
      </c>
      <c r="F158" s="582" t="s">
        <v>1416</v>
      </c>
      <c r="G158" s="394" t="s">
        <v>389</v>
      </c>
    </row>
    <row r="159" spans="1:7" ht="42" customHeight="1" x14ac:dyDescent="0.35">
      <c r="A159" s="187"/>
      <c r="B159" s="180" t="s">
        <v>724</v>
      </c>
      <c r="C159" s="201" t="s">
        <v>389</v>
      </c>
      <c r="D159" s="382" t="s">
        <v>389</v>
      </c>
      <c r="E159" s="394" t="s">
        <v>389</v>
      </c>
      <c r="F159" s="582" t="s">
        <v>1416</v>
      </c>
      <c r="G159" s="394" t="s">
        <v>389</v>
      </c>
    </row>
    <row r="160" spans="1:7" ht="115.5" customHeight="1" x14ac:dyDescent="0.35">
      <c r="A160" s="187"/>
      <c r="B160" s="180" t="s">
        <v>738</v>
      </c>
      <c r="C160" s="201" t="s">
        <v>389</v>
      </c>
      <c r="D160" s="382" t="s">
        <v>389</v>
      </c>
      <c r="E160" s="394" t="s">
        <v>389</v>
      </c>
      <c r="F160" s="582" t="s">
        <v>1416</v>
      </c>
      <c r="G160" s="394" t="s">
        <v>389</v>
      </c>
    </row>
    <row r="161" spans="1:7" ht="58.5" customHeight="1" x14ac:dyDescent="0.35">
      <c r="A161" s="187"/>
      <c r="B161" s="180" t="s">
        <v>726</v>
      </c>
      <c r="C161" s="201" t="s">
        <v>389</v>
      </c>
      <c r="D161" s="382" t="s">
        <v>389</v>
      </c>
      <c r="E161" s="394" t="s">
        <v>389</v>
      </c>
      <c r="F161" s="582" t="s">
        <v>1416</v>
      </c>
      <c r="G161" s="394" t="s">
        <v>389</v>
      </c>
    </row>
    <row r="162" spans="1:7" ht="60" customHeight="1" x14ac:dyDescent="0.35">
      <c r="A162" s="187"/>
      <c r="B162" s="180" t="s">
        <v>728</v>
      </c>
      <c r="C162" s="201" t="s">
        <v>389</v>
      </c>
      <c r="D162" s="382" t="s">
        <v>389</v>
      </c>
      <c r="E162" s="394" t="s">
        <v>389</v>
      </c>
      <c r="F162" s="582" t="s">
        <v>1416</v>
      </c>
      <c r="G162" s="582" t="s">
        <v>1416</v>
      </c>
    </row>
    <row r="163" spans="1:7" ht="95.25" customHeight="1" x14ac:dyDescent="0.35">
      <c r="A163" s="187"/>
      <c r="B163" s="180" t="s">
        <v>778</v>
      </c>
      <c r="C163" s="201" t="s">
        <v>389</v>
      </c>
      <c r="D163" s="382" t="s">
        <v>1048</v>
      </c>
      <c r="E163" s="407" t="s">
        <v>389</v>
      </c>
      <c r="F163" s="582" t="s">
        <v>1416</v>
      </c>
      <c r="G163" s="516" t="s">
        <v>1273</v>
      </c>
    </row>
    <row r="164" spans="1:7" ht="60" customHeight="1" x14ac:dyDescent="0.35">
      <c r="A164" s="187"/>
      <c r="B164" s="180" t="s">
        <v>779</v>
      </c>
      <c r="C164" s="203" t="s">
        <v>389</v>
      </c>
      <c r="D164" s="382" t="s">
        <v>1048</v>
      </c>
      <c r="E164" s="407" t="s">
        <v>389</v>
      </c>
      <c r="F164" s="582" t="s">
        <v>1416</v>
      </c>
      <c r="G164" s="582" t="s">
        <v>1416</v>
      </c>
    </row>
    <row r="165" spans="1:7" ht="131.25" customHeight="1" x14ac:dyDescent="0.35">
      <c r="A165" s="187"/>
      <c r="B165" s="180" t="s">
        <v>616</v>
      </c>
      <c r="C165" s="203" t="s">
        <v>389</v>
      </c>
      <c r="D165" s="382" t="s">
        <v>389</v>
      </c>
      <c r="E165" s="382" t="s">
        <v>389</v>
      </c>
      <c r="F165" s="582" t="s">
        <v>1416</v>
      </c>
      <c r="G165" s="520" t="s">
        <v>1252</v>
      </c>
    </row>
    <row r="166" spans="1:7" ht="70" x14ac:dyDescent="0.35">
      <c r="A166" s="187"/>
      <c r="B166" s="180" t="s">
        <v>617</v>
      </c>
      <c r="C166" s="203" t="s">
        <v>389</v>
      </c>
      <c r="D166" s="382" t="s">
        <v>389</v>
      </c>
      <c r="E166" s="382" t="s">
        <v>389</v>
      </c>
      <c r="F166" s="582" t="s">
        <v>1416</v>
      </c>
      <c r="G166" s="382" t="s">
        <v>389</v>
      </c>
    </row>
    <row r="167" spans="1:7" ht="62.25" customHeight="1" x14ac:dyDescent="0.35">
      <c r="A167" s="187"/>
      <c r="B167" s="180" t="s">
        <v>618</v>
      </c>
      <c r="C167" s="203" t="s">
        <v>389</v>
      </c>
      <c r="D167" s="382" t="s">
        <v>389</v>
      </c>
      <c r="E167" s="382" t="s">
        <v>389</v>
      </c>
      <c r="F167" s="582" t="s">
        <v>1416</v>
      </c>
      <c r="G167" s="582" t="s">
        <v>1416</v>
      </c>
    </row>
    <row r="168" spans="1:7" ht="76.5" customHeight="1" x14ac:dyDescent="0.35">
      <c r="A168" s="187"/>
      <c r="B168" s="180" t="s">
        <v>1025</v>
      </c>
      <c r="C168" s="203"/>
      <c r="D168" s="382" t="s">
        <v>389</v>
      </c>
      <c r="E168" s="382" t="s">
        <v>389</v>
      </c>
      <c r="F168" s="582" t="s">
        <v>1416</v>
      </c>
      <c r="G168" s="582" t="s">
        <v>1416</v>
      </c>
    </row>
    <row r="169" spans="1:7" ht="24.75" customHeight="1" x14ac:dyDescent="0.35">
      <c r="A169" s="187"/>
      <c r="B169" s="180" t="s">
        <v>795</v>
      </c>
      <c r="C169" s="203" t="s">
        <v>389</v>
      </c>
      <c r="D169" s="382" t="s">
        <v>1048</v>
      </c>
      <c r="E169" s="407" t="s">
        <v>389</v>
      </c>
      <c r="F169" s="382" t="s">
        <v>389</v>
      </c>
      <c r="G169" s="382" t="s">
        <v>389</v>
      </c>
    </row>
    <row r="170" spans="1:7" ht="35" x14ac:dyDescent="0.35">
      <c r="A170" s="187"/>
      <c r="B170" s="180" t="s">
        <v>796</v>
      </c>
      <c r="C170" s="203" t="s">
        <v>389</v>
      </c>
      <c r="D170" s="382" t="s">
        <v>389</v>
      </c>
      <c r="E170" s="382" t="s">
        <v>389</v>
      </c>
      <c r="F170" s="582" t="s">
        <v>1416</v>
      </c>
      <c r="G170" s="382" t="s">
        <v>389</v>
      </c>
    </row>
    <row r="171" spans="1:7" ht="46.5" x14ac:dyDescent="0.35">
      <c r="A171" s="187"/>
      <c r="B171" s="180" t="s">
        <v>797</v>
      </c>
      <c r="C171" s="203" t="s">
        <v>389</v>
      </c>
      <c r="D171" s="382" t="s">
        <v>1048</v>
      </c>
      <c r="E171" s="407" t="s">
        <v>1233</v>
      </c>
      <c r="F171" s="582" t="s">
        <v>1416</v>
      </c>
      <c r="G171" s="582" t="s">
        <v>1416</v>
      </c>
    </row>
    <row r="172" spans="1:7" ht="23.25" customHeight="1" x14ac:dyDescent="0.35">
      <c r="A172" s="187"/>
      <c r="B172" s="180" t="s">
        <v>798</v>
      </c>
      <c r="C172" s="203" t="s">
        <v>389</v>
      </c>
      <c r="D172" s="382" t="s">
        <v>389</v>
      </c>
      <c r="E172" s="382" t="s">
        <v>389</v>
      </c>
      <c r="F172" s="382" t="s">
        <v>389</v>
      </c>
      <c r="G172" s="382" t="s">
        <v>389</v>
      </c>
    </row>
    <row r="173" spans="1:7" x14ac:dyDescent="0.35">
      <c r="A173" s="187"/>
      <c r="B173" s="180" t="s">
        <v>777</v>
      </c>
      <c r="C173" s="203" t="s">
        <v>389</v>
      </c>
      <c r="D173" s="382"/>
      <c r="E173" s="382" t="s">
        <v>941</v>
      </c>
      <c r="F173" s="582" t="s">
        <v>1416</v>
      </c>
      <c r="G173" s="382" t="s">
        <v>389</v>
      </c>
    </row>
    <row r="174" spans="1:7" ht="87.5" x14ac:dyDescent="0.35">
      <c r="A174" s="187"/>
      <c r="B174" s="180" t="s">
        <v>801</v>
      </c>
      <c r="C174" s="203" t="s">
        <v>389</v>
      </c>
      <c r="D174" s="382" t="s">
        <v>1048</v>
      </c>
      <c r="E174" s="407" t="s">
        <v>389</v>
      </c>
      <c r="F174" s="582" t="s">
        <v>1416</v>
      </c>
      <c r="G174" s="382" t="s">
        <v>389</v>
      </c>
    </row>
    <row r="175" spans="1:7" x14ac:dyDescent="0.35">
      <c r="A175" s="187"/>
      <c r="B175" s="180" t="s">
        <v>803</v>
      </c>
      <c r="C175" s="203" t="s">
        <v>389</v>
      </c>
      <c r="D175" s="382" t="s">
        <v>389</v>
      </c>
      <c r="E175" s="382" t="s">
        <v>389</v>
      </c>
      <c r="F175" s="382" t="s">
        <v>389</v>
      </c>
      <c r="G175" s="382" t="s">
        <v>389</v>
      </c>
    </row>
    <row r="176" spans="1:7" ht="105" x14ac:dyDescent="0.35">
      <c r="A176" s="187"/>
      <c r="B176" s="180" t="s">
        <v>804</v>
      </c>
      <c r="C176" s="203" t="s">
        <v>389</v>
      </c>
      <c r="D176" s="382" t="s">
        <v>1048</v>
      </c>
      <c r="E176" s="407" t="s">
        <v>389</v>
      </c>
      <c r="F176" s="582" t="s">
        <v>1416</v>
      </c>
      <c r="G176" s="382" t="s">
        <v>389</v>
      </c>
    </row>
    <row r="177" spans="1:7" ht="29.25" customHeight="1" x14ac:dyDescent="0.35">
      <c r="A177" s="187"/>
      <c r="B177" s="180" t="s">
        <v>805</v>
      </c>
      <c r="C177" s="203" t="s">
        <v>389</v>
      </c>
      <c r="D177" s="382"/>
      <c r="E177" s="382" t="s">
        <v>941</v>
      </c>
      <c r="F177" s="582" t="s">
        <v>1416</v>
      </c>
      <c r="G177" s="582" t="s">
        <v>1416</v>
      </c>
    </row>
    <row r="178" spans="1:7" x14ac:dyDescent="0.35">
      <c r="A178" s="187"/>
      <c r="B178" s="180" t="s">
        <v>1405</v>
      </c>
      <c r="C178" s="203" t="s">
        <v>389</v>
      </c>
      <c r="D178" s="382" t="s">
        <v>1048</v>
      </c>
      <c r="E178" s="407" t="s">
        <v>389</v>
      </c>
      <c r="F178" s="407" t="s">
        <v>389</v>
      </c>
      <c r="G178" s="407" t="s">
        <v>389</v>
      </c>
    </row>
    <row r="179" spans="1:7" ht="35" x14ac:dyDescent="0.35">
      <c r="A179" s="187"/>
      <c r="B179" s="180" t="s">
        <v>1049</v>
      </c>
      <c r="C179" s="203" t="s">
        <v>1321</v>
      </c>
      <c r="D179" s="382" t="s">
        <v>1322</v>
      </c>
      <c r="E179" s="382" t="s">
        <v>1322</v>
      </c>
      <c r="F179" s="418" t="s">
        <v>1323</v>
      </c>
      <c r="G179" s="418" t="s">
        <v>1323</v>
      </c>
    </row>
    <row r="180" spans="1:7" ht="35" x14ac:dyDescent="0.35">
      <c r="A180" s="187"/>
      <c r="B180" s="180" t="s">
        <v>1015</v>
      </c>
      <c r="C180" s="203"/>
      <c r="D180" s="382" t="s">
        <v>389</v>
      </c>
      <c r="E180" s="382" t="s">
        <v>389</v>
      </c>
      <c r="F180" s="582" t="s">
        <v>1416</v>
      </c>
      <c r="G180" s="495" t="s">
        <v>1350</v>
      </c>
    </row>
    <row r="181" spans="1:7" ht="62.25" customHeight="1" x14ac:dyDescent="0.35">
      <c r="A181" s="187"/>
      <c r="B181" s="180" t="s">
        <v>1016</v>
      </c>
      <c r="C181" s="203"/>
      <c r="D181" s="382" t="s">
        <v>389</v>
      </c>
      <c r="E181" s="382" t="s">
        <v>389</v>
      </c>
      <c r="F181" s="582" t="s">
        <v>1416</v>
      </c>
      <c r="G181" s="582" t="s">
        <v>1416</v>
      </c>
    </row>
    <row r="182" spans="1:7" ht="36" x14ac:dyDescent="0.35">
      <c r="A182" s="187"/>
      <c r="B182" s="190" t="s">
        <v>1017</v>
      </c>
      <c r="C182" s="203"/>
      <c r="D182" s="382" t="s">
        <v>389</v>
      </c>
      <c r="E182" s="382" t="s">
        <v>389</v>
      </c>
      <c r="F182" s="582" t="s">
        <v>1416</v>
      </c>
      <c r="G182" s="582" t="s">
        <v>1416</v>
      </c>
    </row>
    <row r="183" spans="1:7" x14ac:dyDescent="0.35">
      <c r="A183" s="187"/>
      <c r="B183" s="180" t="s">
        <v>1026</v>
      </c>
      <c r="C183" s="203"/>
      <c r="D183" s="382"/>
      <c r="E183" s="382" t="s">
        <v>389</v>
      </c>
      <c r="F183" s="582" t="s">
        <v>1416</v>
      </c>
      <c r="G183" s="582" t="s">
        <v>1416</v>
      </c>
    </row>
    <row r="184" spans="1:7" ht="170.25" customHeight="1" x14ac:dyDescent="0.35">
      <c r="A184" s="187"/>
      <c r="B184" s="180" t="s">
        <v>1027</v>
      </c>
      <c r="C184" s="203"/>
      <c r="D184" s="382" t="s">
        <v>389</v>
      </c>
      <c r="E184" s="382" t="s">
        <v>389</v>
      </c>
      <c r="F184" s="582" t="s">
        <v>1416</v>
      </c>
      <c r="G184" s="582" t="s">
        <v>1416</v>
      </c>
    </row>
    <row r="185" spans="1:7" ht="210.5" x14ac:dyDescent="0.35">
      <c r="A185" s="187"/>
      <c r="B185" s="180" t="s">
        <v>1028</v>
      </c>
      <c r="C185" s="203"/>
      <c r="D185" s="382" t="s">
        <v>389</v>
      </c>
      <c r="E185" s="382" t="s">
        <v>389</v>
      </c>
      <c r="F185" s="582" t="s">
        <v>1416</v>
      </c>
      <c r="G185" s="582" t="s">
        <v>1416</v>
      </c>
    </row>
    <row r="186" spans="1:7" ht="52.5" x14ac:dyDescent="0.35">
      <c r="A186" s="187"/>
      <c r="B186" s="180" t="s">
        <v>1277</v>
      </c>
      <c r="C186" s="203"/>
      <c r="D186" s="382"/>
      <c r="E186" s="382"/>
      <c r="F186" s="382"/>
      <c r="G186" s="382" t="s">
        <v>389</v>
      </c>
    </row>
    <row r="187" spans="1:7" ht="24" customHeight="1" x14ac:dyDescent="0.35">
      <c r="A187" s="187"/>
      <c r="B187" s="180" t="s">
        <v>1278</v>
      </c>
      <c r="C187" s="203"/>
      <c r="D187" s="382"/>
      <c r="E187" s="382"/>
      <c r="F187" s="382"/>
      <c r="G187" s="382" t="s">
        <v>389</v>
      </c>
    </row>
    <row r="188" spans="1:7" ht="52.5" x14ac:dyDescent="0.35">
      <c r="A188" s="187"/>
      <c r="B188" s="180" t="s">
        <v>1279</v>
      </c>
      <c r="C188" s="203"/>
      <c r="D188" s="382"/>
      <c r="E188" s="382"/>
      <c r="F188" s="382"/>
      <c r="G188" s="382" t="s">
        <v>389</v>
      </c>
    </row>
    <row r="189" spans="1:7" ht="192.5" x14ac:dyDescent="0.35">
      <c r="A189" s="187"/>
      <c r="B189" s="180" t="s">
        <v>1280</v>
      </c>
      <c r="C189" s="203"/>
      <c r="D189" s="382"/>
      <c r="E189" s="382"/>
      <c r="F189" s="382"/>
      <c r="G189" s="382" t="s">
        <v>389</v>
      </c>
    </row>
    <row r="190" spans="1:7" ht="35" x14ac:dyDescent="0.35">
      <c r="A190" s="187"/>
      <c r="B190" s="180" t="s">
        <v>1319</v>
      </c>
      <c r="C190" s="203"/>
      <c r="D190" s="382"/>
      <c r="E190" s="382"/>
      <c r="F190" s="382"/>
      <c r="G190" s="382" t="s">
        <v>389</v>
      </c>
    </row>
    <row r="191" spans="1:7" ht="27" customHeight="1" x14ac:dyDescent="0.35">
      <c r="A191" s="187"/>
      <c r="B191" s="190" t="s">
        <v>610</v>
      </c>
      <c r="C191" s="201"/>
      <c r="D191" s="394"/>
      <c r="E191" s="394"/>
      <c r="F191" s="394"/>
      <c r="G191" s="505"/>
    </row>
    <row r="192" spans="1:7" ht="20.149999999999999" customHeight="1" x14ac:dyDescent="0.35">
      <c r="A192" s="187"/>
      <c r="B192" s="180" t="s">
        <v>729</v>
      </c>
      <c r="C192" s="201" t="s">
        <v>389</v>
      </c>
      <c r="D192" s="382" t="s">
        <v>389</v>
      </c>
      <c r="E192" s="382" t="s">
        <v>389</v>
      </c>
      <c r="F192" s="417">
        <v>2000000000</v>
      </c>
      <c r="G192" s="519">
        <v>5000000000</v>
      </c>
    </row>
    <row r="193" spans="1:7" ht="140" x14ac:dyDescent="0.35">
      <c r="A193" s="187"/>
      <c r="B193" s="180" t="s">
        <v>732</v>
      </c>
      <c r="C193" s="206">
        <v>20000000</v>
      </c>
      <c r="D193" s="382" t="s">
        <v>389</v>
      </c>
      <c r="E193" s="382" t="s">
        <v>389</v>
      </c>
      <c r="F193" s="382" t="s">
        <v>1142</v>
      </c>
      <c r="G193" s="516" t="s">
        <v>1238</v>
      </c>
    </row>
    <row r="194" spans="1:7" ht="20.149999999999999" customHeight="1" x14ac:dyDescent="0.35">
      <c r="A194" s="187"/>
      <c r="B194" s="180" t="s">
        <v>730</v>
      </c>
      <c r="C194" s="206">
        <v>100000000</v>
      </c>
      <c r="D194" s="405" t="s">
        <v>1045</v>
      </c>
      <c r="E194" s="407" t="s">
        <v>389</v>
      </c>
      <c r="F194" s="410" t="s">
        <v>1137</v>
      </c>
      <c r="G194" s="410" t="s">
        <v>1137</v>
      </c>
    </row>
    <row r="195" spans="1:7" ht="20.149999999999999" customHeight="1" x14ac:dyDescent="0.35">
      <c r="A195" s="187"/>
      <c r="B195" s="180" t="s">
        <v>731</v>
      </c>
      <c r="C195" s="201" t="s">
        <v>389</v>
      </c>
      <c r="D195" s="382" t="s">
        <v>389</v>
      </c>
      <c r="E195" s="382" t="s">
        <v>389</v>
      </c>
      <c r="F195" s="382" t="s">
        <v>389</v>
      </c>
      <c r="G195" s="382" t="s">
        <v>389</v>
      </c>
    </row>
    <row r="196" spans="1:7" ht="20.149999999999999" customHeight="1" x14ac:dyDescent="0.35">
      <c r="A196" s="187"/>
      <c r="B196" s="180" t="s">
        <v>691</v>
      </c>
      <c r="C196" s="206">
        <v>20000000</v>
      </c>
      <c r="D196" s="405">
        <v>10000000</v>
      </c>
      <c r="E196" s="407" t="s">
        <v>389</v>
      </c>
      <c r="F196" s="410" t="s">
        <v>1136</v>
      </c>
      <c r="G196" s="407" t="s">
        <v>389</v>
      </c>
    </row>
    <row r="197" spans="1:7" ht="28" x14ac:dyDescent="0.35">
      <c r="A197" s="187"/>
      <c r="B197" s="180" t="s">
        <v>1354</v>
      </c>
      <c r="C197" s="206"/>
      <c r="D197" s="405"/>
      <c r="E197" s="407"/>
      <c r="F197" s="410"/>
      <c r="G197" s="516" t="s">
        <v>1270</v>
      </c>
    </row>
    <row r="198" spans="1:7" ht="42" customHeight="1" x14ac:dyDescent="0.35">
      <c r="A198" s="187"/>
      <c r="B198" s="190" t="s">
        <v>611</v>
      </c>
      <c r="C198" s="201"/>
      <c r="D198" s="394"/>
      <c r="E198" s="394"/>
      <c r="F198" s="394"/>
      <c r="G198" s="505"/>
    </row>
    <row r="199" spans="1:7" ht="56" x14ac:dyDescent="0.35">
      <c r="A199" s="187"/>
      <c r="B199" s="180" t="s">
        <v>733</v>
      </c>
      <c r="C199" s="206">
        <v>600000000</v>
      </c>
      <c r="D199" s="382" t="s">
        <v>389</v>
      </c>
      <c r="E199" s="382" t="s">
        <v>389</v>
      </c>
      <c r="F199" s="582" t="s">
        <v>1416</v>
      </c>
      <c r="G199" s="528" t="s">
        <v>1268</v>
      </c>
    </row>
    <row r="200" spans="1:7" ht="35" x14ac:dyDescent="0.35">
      <c r="A200" s="187"/>
      <c r="B200" s="180" t="s">
        <v>734</v>
      </c>
      <c r="C200" s="201" t="s">
        <v>389</v>
      </c>
      <c r="D200" s="382" t="s">
        <v>389</v>
      </c>
      <c r="E200" s="382" t="s">
        <v>389</v>
      </c>
      <c r="F200" s="582" t="s">
        <v>1416</v>
      </c>
      <c r="G200" s="382" t="s">
        <v>389</v>
      </c>
    </row>
    <row r="201" spans="1:7" ht="35" x14ac:dyDescent="0.35">
      <c r="A201" s="187"/>
      <c r="B201" s="180" t="s">
        <v>735</v>
      </c>
      <c r="C201" s="201" t="s">
        <v>707</v>
      </c>
      <c r="D201" s="409">
        <v>0.2</v>
      </c>
      <c r="E201" s="487">
        <v>0.3</v>
      </c>
      <c r="F201" s="582" t="s">
        <v>1416</v>
      </c>
      <c r="G201" s="582" t="s">
        <v>1416</v>
      </c>
    </row>
    <row r="202" spans="1:7" ht="37.5" customHeight="1" x14ac:dyDescent="0.35">
      <c r="A202" s="187"/>
      <c r="B202" s="180" t="s">
        <v>736</v>
      </c>
      <c r="C202" s="206">
        <v>200000000</v>
      </c>
      <c r="D202" s="382" t="s">
        <v>389</v>
      </c>
      <c r="E202" s="382" t="s">
        <v>389</v>
      </c>
      <c r="F202" s="410" t="s">
        <v>1140</v>
      </c>
      <c r="G202" s="520"/>
    </row>
    <row r="203" spans="1:7" ht="52.5" x14ac:dyDescent="0.35">
      <c r="A203" s="187"/>
      <c r="B203" s="180" t="s">
        <v>1011</v>
      </c>
      <c r="C203" s="201" t="s">
        <v>389</v>
      </c>
      <c r="D203" s="382" t="s">
        <v>389</v>
      </c>
      <c r="E203" s="382" t="s">
        <v>389</v>
      </c>
      <c r="F203" s="582" t="s">
        <v>1416</v>
      </c>
      <c r="G203" s="582" t="s">
        <v>1416</v>
      </c>
    </row>
    <row r="204" spans="1:7" ht="35" x14ac:dyDescent="0.35">
      <c r="A204" s="187"/>
      <c r="B204" s="180" t="s">
        <v>692</v>
      </c>
      <c r="C204" s="206">
        <v>50000000</v>
      </c>
      <c r="D204" s="382" t="s">
        <v>389</v>
      </c>
      <c r="E204" s="382" t="s">
        <v>389</v>
      </c>
      <c r="F204" s="582" t="s">
        <v>1416</v>
      </c>
      <c r="G204" s="382" t="s">
        <v>389</v>
      </c>
    </row>
    <row r="205" spans="1:7" ht="140" x14ac:dyDescent="0.35">
      <c r="A205" s="187"/>
      <c r="B205" s="180" t="s">
        <v>737</v>
      </c>
      <c r="C205" s="201" t="s">
        <v>389</v>
      </c>
      <c r="D205" s="382" t="s">
        <v>389</v>
      </c>
      <c r="E205" s="382" t="s">
        <v>389</v>
      </c>
      <c r="F205" s="582" t="s">
        <v>1416</v>
      </c>
      <c r="G205" s="582" t="s">
        <v>1416</v>
      </c>
    </row>
    <row r="206" spans="1:7" ht="200.25" customHeight="1" x14ac:dyDescent="0.35">
      <c r="A206" s="187"/>
      <c r="B206" s="180" t="s">
        <v>739</v>
      </c>
      <c r="C206" s="206">
        <v>50000000</v>
      </c>
      <c r="D206" s="382" t="s">
        <v>389</v>
      </c>
      <c r="E206" s="382" t="s">
        <v>389</v>
      </c>
      <c r="F206" s="382" t="s">
        <v>1148</v>
      </c>
      <c r="G206" s="582" t="s">
        <v>1416</v>
      </c>
    </row>
    <row r="207" spans="1:7" ht="52.5" x14ac:dyDescent="0.35">
      <c r="A207" s="187"/>
      <c r="B207" s="180" t="s">
        <v>1012</v>
      </c>
      <c r="C207" s="206"/>
      <c r="D207" s="382" t="s">
        <v>389</v>
      </c>
      <c r="E207" s="382" t="s">
        <v>389</v>
      </c>
      <c r="F207" s="382" t="s">
        <v>389</v>
      </c>
      <c r="G207" s="495"/>
    </row>
    <row r="208" spans="1:7" ht="135.75" customHeight="1" x14ac:dyDescent="0.35">
      <c r="A208" s="187"/>
      <c r="B208" s="180" t="s">
        <v>740</v>
      </c>
      <c r="C208" s="739" t="s">
        <v>810</v>
      </c>
      <c r="D208" s="747" t="s">
        <v>1124</v>
      </c>
      <c r="E208" s="747" t="s">
        <v>1231</v>
      </c>
      <c r="F208" s="747" t="s">
        <v>1152</v>
      </c>
      <c r="G208" s="742" t="s">
        <v>1292</v>
      </c>
    </row>
    <row r="209" spans="1:7" ht="105" x14ac:dyDescent="0.35">
      <c r="A209" s="187"/>
      <c r="B209" s="180" t="s">
        <v>741</v>
      </c>
      <c r="C209" s="739"/>
      <c r="D209" s="747"/>
      <c r="E209" s="747"/>
      <c r="F209" s="747"/>
      <c r="G209" s="742"/>
    </row>
    <row r="210" spans="1:7" ht="36" customHeight="1" x14ac:dyDescent="0.35">
      <c r="A210" s="187"/>
      <c r="B210" s="180" t="s">
        <v>725</v>
      </c>
      <c r="C210" s="201" t="s">
        <v>389</v>
      </c>
      <c r="D210" s="394" t="s">
        <v>389</v>
      </c>
      <c r="E210" s="394" t="s">
        <v>389</v>
      </c>
      <c r="F210" s="582" t="s">
        <v>1416</v>
      </c>
      <c r="G210" s="394" t="s">
        <v>389</v>
      </c>
    </row>
    <row r="211" spans="1:7" ht="70" x14ac:dyDescent="0.35">
      <c r="A211" s="187"/>
      <c r="B211" s="180" t="s">
        <v>742</v>
      </c>
      <c r="C211" s="206">
        <v>50000000</v>
      </c>
      <c r="D211" s="394" t="s">
        <v>389</v>
      </c>
      <c r="E211" s="394" t="s">
        <v>389</v>
      </c>
      <c r="F211" s="582" t="s">
        <v>1416</v>
      </c>
      <c r="G211" s="520" t="s">
        <v>1269</v>
      </c>
    </row>
    <row r="212" spans="1:7" ht="157.5" x14ac:dyDescent="0.35">
      <c r="A212" s="187"/>
      <c r="B212" s="180" t="s">
        <v>743</v>
      </c>
      <c r="C212" s="201" t="s">
        <v>389</v>
      </c>
      <c r="D212" s="394" t="s">
        <v>389</v>
      </c>
      <c r="E212" s="394" t="s">
        <v>389</v>
      </c>
      <c r="F212" s="582" t="s">
        <v>1416</v>
      </c>
      <c r="G212" s="582" t="s">
        <v>1416</v>
      </c>
    </row>
    <row r="213" spans="1:7" ht="44.25" customHeight="1" x14ac:dyDescent="0.35">
      <c r="A213" s="187"/>
      <c r="B213" s="180" t="s">
        <v>791</v>
      </c>
      <c r="C213" s="201" t="s">
        <v>389</v>
      </c>
      <c r="D213" s="394" t="s">
        <v>1048</v>
      </c>
      <c r="E213" s="395" t="s">
        <v>389</v>
      </c>
      <c r="F213" s="582" t="s">
        <v>1416</v>
      </c>
      <c r="G213" s="582" t="s">
        <v>1416</v>
      </c>
    </row>
    <row r="214" spans="1:7" ht="36" x14ac:dyDescent="0.35">
      <c r="A214" s="187"/>
      <c r="B214" s="190" t="s">
        <v>612</v>
      </c>
      <c r="C214" s="201"/>
      <c r="D214" s="394"/>
      <c r="E214" s="394"/>
      <c r="F214" s="412"/>
      <c r="G214" s="521"/>
    </row>
    <row r="215" spans="1:7" ht="35" x14ac:dyDescent="0.35">
      <c r="A215" s="187"/>
      <c r="B215" s="180" t="s">
        <v>744</v>
      </c>
      <c r="C215" s="201" t="s">
        <v>389</v>
      </c>
      <c r="D215" s="394" t="s">
        <v>389</v>
      </c>
      <c r="E215" s="394" t="s">
        <v>389</v>
      </c>
      <c r="F215" s="582" t="s">
        <v>1416</v>
      </c>
      <c r="G215" s="394" t="s">
        <v>389</v>
      </c>
    </row>
    <row r="216" spans="1:7" ht="24" customHeight="1" x14ac:dyDescent="0.35">
      <c r="A216" s="187"/>
      <c r="B216" s="180" t="s">
        <v>745</v>
      </c>
      <c r="C216" s="201" t="s">
        <v>389</v>
      </c>
      <c r="D216" s="394" t="s">
        <v>389</v>
      </c>
      <c r="E216" s="394" t="s">
        <v>389</v>
      </c>
      <c r="F216" s="582" t="s">
        <v>1416</v>
      </c>
      <c r="G216" s="394" t="s">
        <v>389</v>
      </c>
    </row>
    <row r="217" spans="1:7" ht="62" x14ac:dyDescent="0.35">
      <c r="A217" s="187"/>
      <c r="B217" s="180" t="s">
        <v>756</v>
      </c>
      <c r="C217" s="206">
        <v>20000000</v>
      </c>
      <c r="D217" s="405" t="s">
        <v>1013</v>
      </c>
      <c r="E217" s="405" t="s">
        <v>1013</v>
      </c>
      <c r="F217" s="485" t="s">
        <v>1135</v>
      </c>
      <c r="G217" s="395" t="s">
        <v>1351</v>
      </c>
    </row>
    <row r="218" spans="1:7" ht="77.5" x14ac:dyDescent="0.35">
      <c r="A218" s="187"/>
      <c r="B218" s="180" t="s">
        <v>746</v>
      </c>
      <c r="C218" s="201" t="s">
        <v>389</v>
      </c>
      <c r="D218" s="394" t="s">
        <v>389</v>
      </c>
      <c r="E218" s="394" t="s">
        <v>389</v>
      </c>
      <c r="F218" s="579" t="s">
        <v>1141</v>
      </c>
      <c r="G218" s="395" t="s">
        <v>1267</v>
      </c>
    </row>
    <row r="219" spans="1:7" ht="102" customHeight="1" x14ac:dyDescent="0.35">
      <c r="A219" s="187"/>
      <c r="B219" s="180" t="s">
        <v>1014</v>
      </c>
      <c r="C219" s="206">
        <v>100000000</v>
      </c>
      <c r="D219" s="394" t="s">
        <v>389</v>
      </c>
      <c r="E219" s="394" t="s">
        <v>389</v>
      </c>
      <c r="F219" s="579" t="s">
        <v>1131</v>
      </c>
      <c r="G219" s="580" t="s">
        <v>1352</v>
      </c>
    </row>
    <row r="220" spans="1:7" ht="245" x14ac:dyDescent="0.35">
      <c r="A220" s="187"/>
      <c r="B220" s="180" t="s">
        <v>747</v>
      </c>
      <c r="C220" s="201" t="s">
        <v>811</v>
      </c>
      <c r="D220" s="412" t="s">
        <v>1125</v>
      </c>
      <c r="E220" s="412" t="s">
        <v>1232</v>
      </c>
      <c r="F220" s="521" t="s">
        <v>1151</v>
      </c>
      <c r="G220" s="521" t="s">
        <v>1293</v>
      </c>
    </row>
    <row r="221" spans="1:7" ht="48.75" customHeight="1" x14ac:dyDescent="0.35">
      <c r="A221" s="187"/>
      <c r="B221" s="180" t="s">
        <v>791</v>
      </c>
      <c r="C221" s="201" t="s">
        <v>389</v>
      </c>
      <c r="D221" s="394" t="s">
        <v>1048</v>
      </c>
      <c r="E221" s="395" t="s">
        <v>389</v>
      </c>
      <c r="F221" s="582" t="s">
        <v>1416</v>
      </c>
      <c r="G221" s="582" t="s">
        <v>1416</v>
      </c>
    </row>
    <row r="222" spans="1:7" ht="48.75" customHeight="1" x14ac:dyDescent="0.35">
      <c r="A222" s="187"/>
      <c r="B222" s="180" t="s">
        <v>802</v>
      </c>
      <c r="C222" s="201" t="s">
        <v>389</v>
      </c>
      <c r="D222" s="394" t="s">
        <v>1048</v>
      </c>
      <c r="E222" s="395" t="s">
        <v>389</v>
      </c>
      <c r="F222" s="582" t="s">
        <v>1416</v>
      </c>
      <c r="G222" s="582" t="s">
        <v>1416</v>
      </c>
    </row>
    <row r="223" spans="1:7" ht="43.5" customHeight="1" x14ac:dyDescent="0.35">
      <c r="A223" s="187"/>
      <c r="B223" s="190" t="s">
        <v>780</v>
      </c>
      <c r="C223" s="201"/>
      <c r="D223" s="394"/>
      <c r="E223" s="394"/>
      <c r="F223" s="394"/>
      <c r="G223" s="505"/>
    </row>
    <row r="224" spans="1:7" ht="20.149999999999999" customHeight="1" x14ac:dyDescent="0.35">
      <c r="A224" s="187"/>
      <c r="B224" s="180" t="s">
        <v>748</v>
      </c>
      <c r="C224" s="199">
        <v>0.2</v>
      </c>
      <c r="D224" s="394" t="s">
        <v>389</v>
      </c>
      <c r="E224" s="394" t="s">
        <v>389</v>
      </c>
      <c r="F224" s="394"/>
      <c r="G224" s="394" t="s">
        <v>389</v>
      </c>
    </row>
    <row r="225" spans="1:7" ht="20.149999999999999" customHeight="1" x14ac:dyDescent="0.35">
      <c r="A225" s="187"/>
      <c r="B225" s="180" t="s">
        <v>749</v>
      </c>
      <c r="C225" s="201" t="s">
        <v>389</v>
      </c>
      <c r="D225" s="394" t="s">
        <v>389</v>
      </c>
      <c r="E225" s="394" t="s">
        <v>389</v>
      </c>
      <c r="F225" s="394" t="s">
        <v>389</v>
      </c>
      <c r="G225" s="394" t="s">
        <v>389</v>
      </c>
    </row>
    <row r="226" spans="1:7" ht="20.149999999999999" customHeight="1" x14ac:dyDescent="0.35">
      <c r="A226" s="187"/>
      <c r="B226" s="180" t="s">
        <v>753</v>
      </c>
      <c r="C226" s="201" t="s">
        <v>694</v>
      </c>
      <c r="D226" s="394" t="s">
        <v>976</v>
      </c>
      <c r="E226" s="395" t="s">
        <v>389</v>
      </c>
      <c r="F226" s="395" t="s">
        <v>389</v>
      </c>
      <c r="G226" s="395" t="s">
        <v>389</v>
      </c>
    </row>
    <row r="227" spans="1:7" ht="20.149999999999999" customHeight="1" x14ac:dyDescent="0.35">
      <c r="A227" s="187"/>
      <c r="B227" s="202" t="s">
        <v>754</v>
      </c>
      <c r="C227" s="197" t="s">
        <v>85</v>
      </c>
      <c r="D227" s="401">
        <v>1000000000</v>
      </c>
      <c r="E227" s="401">
        <v>1000000000</v>
      </c>
      <c r="F227" s="582" t="s">
        <v>1416</v>
      </c>
      <c r="G227" s="395" t="s">
        <v>389</v>
      </c>
    </row>
    <row r="228" spans="1:7" ht="144.75" customHeight="1" x14ac:dyDescent="0.35">
      <c r="A228" s="187"/>
      <c r="B228" s="180" t="s">
        <v>750</v>
      </c>
      <c r="C228" s="197">
        <v>1300000000</v>
      </c>
      <c r="D228" s="394" t="s">
        <v>389</v>
      </c>
      <c r="E228" s="394" t="s">
        <v>389</v>
      </c>
      <c r="F228" s="582" t="s">
        <v>1416</v>
      </c>
      <c r="G228" s="520" t="s">
        <v>1353</v>
      </c>
    </row>
    <row r="229" spans="1:7" ht="79.5" customHeight="1" x14ac:dyDescent="0.35">
      <c r="A229" s="187"/>
      <c r="B229" s="180" t="s">
        <v>781</v>
      </c>
      <c r="C229" s="201" t="s">
        <v>389</v>
      </c>
      <c r="D229" s="394" t="s">
        <v>389</v>
      </c>
      <c r="E229" s="394" t="s">
        <v>389</v>
      </c>
      <c r="F229" s="582" t="s">
        <v>1416</v>
      </c>
      <c r="G229" s="582" t="s">
        <v>1416</v>
      </c>
    </row>
    <row r="230" spans="1:7" ht="24" customHeight="1" x14ac:dyDescent="0.35">
      <c r="A230" s="187"/>
      <c r="B230" s="180" t="s">
        <v>613</v>
      </c>
      <c r="C230" s="201" t="s">
        <v>389</v>
      </c>
      <c r="D230" s="394" t="s">
        <v>389</v>
      </c>
      <c r="E230" s="394" t="s">
        <v>389</v>
      </c>
      <c r="F230" s="582" t="s">
        <v>1416</v>
      </c>
      <c r="G230" s="582" t="s">
        <v>1416</v>
      </c>
    </row>
    <row r="231" spans="1:7" ht="24" customHeight="1" x14ac:dyDescent="0.35">
      <c r="A231" s="187"/>
      <c r="B231" s="180" t="s">
        <v>614</v>
      </c>
      <c r="C231" s="201" t="s">
        <v>389</v>
      </c>
      <c r="D231" s="394" t="s">
        <v>389</v>
      </c>
      <c r="E231" s="394" t="s">
        <v>389</v>
      </c>
      <c r="F231" s="582" t="s">
        <v>1416</v>
      </c>
      <c r="G231" s="582" t="s">
        <v>1416</v>
      </c>
    </row>
    <row r="232" spans="1:7" ht="35" x14ac:dyDescent="0.35">
      <c r="A232" s="187"/>
      <c r="B232" s="180" t="s">
        <v>751</v>
      </c>
      <c r="C232" s="201" t="s">
        <v>389</v>
      </c>
      <c r="D232" s="394" t="s">
        <v>389</v>
      </c>
      <c r="E232" s="394" t="s">
        <v>389</v>
      </c>
      <c r="F232" s="582" t="s">
        <v>1416</v>
      </c>
      <c r="G232" s="582" t="s">
        <v>1416</v>
      </c>
    </row>
    <row r="233" spans="1:7" ht="35" x14ac:dyDescent="0.35">
      <c r="A233" s="187"/>
      <c r="B233" s="180" t="s">
        <v>615</v>
      </c>
      <c r="C233" s="201" t="s">
        <v>389</v>
      </c>
      <c r="D233" s="394" t="s">
        <v>389</v>
      </c>
      <c r="E233" s="394" t="s">
        <v>389</v>
      </c>
      <c r="F233" s="582" t="s">
        <v>1416</v>
      </c>
      <c r="G233" s="521" t="s">
        <v>1347</v>
      </c>
    </row>
    <row r="234" spans="1:7" ht="42" x14ac:dyDescent="0.35">
      <c r="A234" s="187"/>
      <c r="B234" s="189" t="s">
        <v>1254</v>
      </c>
      <c r="C234" s="203" t="s">
        <v>389</v>
      </c>
      <c r="D234" s="394" t="s">
        <v>389</v>
      </c>
      <c r="E234" s="394" t="s">
        <v>389</v>
      </c>
      <c r="F234" s="582" t="s">
        <v>1416</v>
      </c>
      <c r="G234" s="521" t="s">
        <v>1255</v>
      </c>
    </row>
    <row r="235" spans="1:7" ht="23.25" customHeight="1" x14ac:dyDescent="0.35">
      <c r="A235" s="187"/>
      <c r="B235" s="189" t="s">
        <v>752</v>
      </c>
      <c r="C235" s="203" t="s">
        <v>389</v>
      </c>
      <c r="D235" s="394" t="s">
        <v>389</v>
      </c>
      <c r="E235" s="394" t="s">
        <v>389</v>
      </c>
      <c r="F235" s="582" t="s">
        <v>1416</v>
      </c>
      <c r="G235" s="582" t="s">
        <v>1416</v>
      </c>
    </row>
    <row r="236" spans="1:7" ht="23.25" customHeight="1" x14ac:dyDescent="0.35">
      <c r="A236" s="187"/>
      <c r="B236" s="189" t="s">
        <v>1407</v>
      </c>
      <c r="C236" s="572">
        <v>300000000</v>
      </c>
      <c r="D236" s="187" t="s">
        <v>1048</v>
      </c>
      <c r="E236" s="395" t="s">
        <v>389</v>
      </c>
      <c r="F236" s="582" t="s">
        <v>1416</v>
      </c>
      <c r="G236" s="582" t="s">
        <v>1416</v>
      </c>
    </row>
    <row r="237" spans="1:7" ht="23.25" customHeight="1" x14ac:dyDescent="0.35">
      <c r="A237" s="187"/>
      <c r="B237" s="189" t="s">
        <v>1408</v>
      </c>
      <c r="C237" s="572">
        <v>300000000</v>
      </c>
      <c r="D237" s="187" t="s">
        <v>1048</v>
      </c>
      <c r="E237" s="395" t="s">
        <v>389</v>
      </c>
      <c r="F237" s="582" t="s">
        <v>1416</v>
      </c>
      <c r="G237" s="582" t="s">
        <v>1416</v>
      </c>
    </row>
    <row r="238" spans="1:7" x14ac:dyDescent="0.35">
      <c r="A238" s="187"/>
      <c r="B238" s="189" t="s">
        <v>782</v>
      </c>
      <c r="C238" s="189"/>
      <c r="D238" s="187" t="s">
        <v>1048</v>
      </c>
      <c r="E238" s="583"/>
      <c r="F238" s="583"/>
      <c r="G238" s="584"/>
    </row>
    <row r="239" spans="1:7" ht="76.5" customHeight="1" x14ac:dyDescent="0.35">
      <c r="A239" s="187"/>
      <c r="B239" s="180" t="s">
        <v>783</v>
      </c>
      <c r="C239" s="203" t="s">
        <v>389</v>
      </c>
      <c r="D239" s="187" t="s">
        <v>1048</v>
      </c>
      <c r="E239" s="395" t="s">
        <v>389</v>
      </c>
      <c r="F239" s="582" t="s">
        <v>1416</v>
      </c>
      <c r="G239" s="395" t="s">
        <v>389</v>
      </c>
    </row>
    <row r="240" spans="1:7" x14ac:dyDescent="0.35">
      <c r="A240" s="187"/>
      <c r="B240" s="180" t="s">
        <v>784</v>
      </c>
      <c r="C240" s="203" t="s">
        <v>389</v>
      </c>
      <c r="D240" s="187" t="s">
        <v>1048</v>
      </c>
      <c r="E240" s="395" t="s">
        <v>389</v>
      </c>
      <c r="F240" s="582" t="s">
        <v>1416</v>
      </c>
      <c r="G240" s="395" t="s">
        <v>389</v>
      </c>
    </row>
    <row r="241" spans="1:7" ht="35" x14ac:dyDescent="0.35">
      <c r="A241" s="187"/>
      <c r="B241" s="180" t="s">
        <v>785</v>
      </c>
      <c r="C241" s="203" t="s">
        <v>389</v>
      </c>
      <c r="D241" s="187" t="s">
        <v>1048</v>
      </c>
      <c r="E241" s="395" t="s">
        <v>389</v>
      </c>
      <c r="F241" s="582" t="s">
        <v>1416</v>
      </c>
      <c r="G241" s="395" t="s">
        <v>389</v>
      </c>
    </row>
    <row r="242" spans="1:7" ht="35" x14ac:dyDescent="0.35">
      <c r="A242" s="187"/>
      <c r="B242" s="180" t="s">
        <v>786</v>
      </c>
      <c r="C242" s="203" t="s">
        <v>389</v>
      </c>
      <c r="D242" s="187" t="s">
        <v>1048</v>
      </c>
      <c r="E242" s="395" t="s">
        <v>389</v>
      </c>
      <c r="F242" s="582" t="s">
        <v>1416</v>
      </c>
      <c r="G242" s="395" t="s">
        <v>389</v>
      </c>
    </row>
    <row r="243" spans="1:7" ht="28" x14ac:dyDescent="0.35">
      <c r="A243" s="187"/>
      <c r="B243" s="180" t="s">
        <v>787</v>
      </c>
      <c r="C243" s="203" t="s">
        <v>389</v>
      </c>
      <c r="D243" s="187" t="s">
        <v>1048</v>
      </c>
      <c r="E243" s="395" t="s">
        <v>389</v>
      </c>
      <c r="F243" s="582" t="s">
        <v>1416</v>
      </c>
      <c r="G243" s="395" t="s">
        <v>389</v>
      </c>
    </row>
    <row r="244" spans="1:7" ht="42" x14ac:dyDescent="0.35">
      <c r="A244" s="187"/>
      <c r="B244" s="180" t="s">
        <v>788</v>
      </c>
      <c r="C244" s="203" t="s">
        <v>389</v>
      </c>
      <c r="D244" s="187" t="s">
        <v>1048</v>
      </c>
      <c r="E244" s="395" t="s">
        <v>389</v>
      </c>
      <c r="F244" s="582" t="s">
        <v>1416</v>
      </c>
      <c r="G244" s="395" t="s">
        <v>389</v>
      </c>
    </row>
    <row r="245" spans="1:7" ht="36.75" customHeight="1" x14ac:dyDescent="0.35">
      <c r="A245" s="187"/>
      <c r="B245" s="180" t="s">
        <v>789</v>
      </c>
      <c r="C245" s="203" t="s">
        <v>389</v>
      </c>
      <c r="D245" s="187" t="s">
        <v>1048</v>
      </c>
      <c r="E245" s="395" t="s">
        <v>389</v>
      </c>
      <c r="F245" s="582" t="s">
        <v>1416</v>
      </c>
      <c r="G245" s="395" t="s">
        <v>389</v>
      </c>
    </row>
    <row r="246" spans="1:7" ht="192.5" x14ac:dyDescent="0.35">
      <c r="A246" s="187"/>
      <c r="B246" s="180" t="s">
        <v>790</v>
      </c>
      <c r="C246" s="203" t="s">
        <v>389</v>
      </c>
      <c r="D246" s="187" t="s">
        <v>1048</v>
      </c>
      <c r="E246" s="395" t="s">
        <v>389</v>
      </c>
      <c r="F246" s="582" t="s">
        <v>1416</v>
      </c>
      <c r="G246" s="582" t="s">
        <v>1416</v>
      </c>
    </row>
    <row r="247" spans="1:7" ht="70" x14ac:dyDescent="0.35">
      <c r="A247" s="187"/>
      <c r="B247" s="180" t="s">
        <v>807</v>
      </c>
      <c r="C247" s="203" t="s">
        <v>389</v>
      </c>
      <c r="D247" s="382"/>
      <c r="E247" s="382" t="s">
        <v>941</v>
      </c>
      <c r="F247" s="582" t="s">
        <v>1416</v>
      </c>
      <c r="G247" s="582" t="s">
        <v>1416</v>
      </c>
    </row>
    <row r="248" spans="1:7" ht="70" x14ac:dyDescent="0.35">
      <c r="A248" s="187"/>
      <c r="B248" s="180" t="s">
        <v>808</v>
      </c>
      <c r="C248" s="203" t="s">
        <v>389</v>
      </c>
      <c r="D248" s="382"/>
      <c r="E248" s="382" t="s">
        <v>941</v>
      </c>
      <c r="F248" s="582" t="s">
        <v>1416</v>
      </c>
      <c r="G248" s="520" t="s">
        <v>1276</v>
      </c>
    </row>
    <row r="249" spans="1:7" ht="22.5" customHeight="1" x14ac:dyDescent="0.35">
      <c r="A249" s="187"/>
      <c r="B249" s="180" t="s">
        <v>806</v>
      </c>
      <c r="C249" s="203" t="s">
        <v>389</v>
      </c>
      <c r="D249" s="382"/>
      <c r="E249" s="382" t="s">
        <v>941</v>
      </c>
      <c r="F249" s="582" t="s">
        <v>1416</v>
      </c>
      <c r="G249" s="582" t="s">
        <v>1416</v>
      </c>
    </row>
    <row r="250" spans="1:7" x14ac:dyDescent="0.35">
      <c r="A250" s="187"/>
      <c r="B250" s="180"/>
      <c r="C250" s="203"/>
      <c r="D250" s="382"/>
      <c r="E250" s="382"/>
      <c r="F250" s="382"/>
      <c r="G250" s="520"/>
    </row>
    <row r="251" spans="1:7" x14ac:dyDescent="0.35">
      <c r="A251" s="187"/>
      <c r="B251" s="180"/>
      <c r="C251" s="180"/>
      <c r="D251" s="389"/>
      <c r="E251" s="389"/>
      <c r="F251" s="389"/>
      <c r="G251" s="500"/>
    </row>
    <row r="252" spans="1:7" ht="18" x14ac:dyDescent="0.35">
      <c r="A252" s="738" t="s">
        <v>28</v>
      </c>
      <c r="B252" s="738"/>
      <c r="C252" s="52" t="s">
        <v>565</v>
      </c>
      <c r="D252" s="381"/>
      <c r="E252" s="381"/>
      <c r="F252" s="585" t="s">
        <v>28</v>
      </c>
      <c r="G252" s="494"/>
    </row>
    <row r="253" spans="1:7" ht="126" x14ac:dyDescent="0.35">
      <c r="A253" s="187"/>
      <c r="B253" s="489" t="s">
        <v>809</v>
      </c>
      <c r="C253" s="203" t="s">
        <v>389</v>
      </c>
      <c r="D253" s="382"/>
      <c r="E253" s="407" t="s">
        <v>389</v>
      </c>
      <c r="F253" s="382" t="s">
        <v>934</v>
      </c>
      <c r="G253" s="495" t="s">
        <v>1324</v>
      </c>
    </row>
    <row r="254" spans="1:7" ht="140" x14ac:dyDescent="0.35">
      <c r="A254" s="187"/>
      <c r="B254" s="180" t="s">
        <v>986</v>
      </c>
      <c r="C254" s="203"/>
      <c r="D254" s="382" t="s">
        <v>389</v>
      </c>
      <c r="E254" s="382" t="s">
        <v>389</v>
      </c>
      <c r="F254" s="521" t="s">
        <v>1153</v>
      </c>
      <c r="G254" s="586" t="s">
        <v>1325</v>
      </c>
    </row>
    <row r="255" spans="1:7" ht="84" x14ac:dyDescent="0.35">
      <c r="A255" s="187"/>
      <c r="B255" s="180" t="s">
        <v>987</v>
      </c>
      <c r="C255" s="203"/>
      <c r="D255" s="382" t="s">
        <v>389</v>
      </c>
      <c r="E255" s="382" t="s">
        <v>389</v>
      </c>
      <c r="F255" s="521" t="s">
        <v>1154</v>
      </c>
      <c r="G255" s="563" t="s">
        <v>1326</v>
      </c>
    </row>
    <row r="256" spans="1:7" ht="98" x14ac:dyDescent="0.35">
      <c r="A256" s="187"/>
      <c r="B256" s="180"/>
      <c r="C256" s="203"/>
      <c r="D256" s="382"/>
      <c r="E256" s="382"/>
      <c r="F256" s="521" t="s">
        <v>1155</v>
      </c>
      <c r="G256" s="563" t="s">
        <v>1327</v>
      </c>
    </row>
    <row r="257" spans="1:7" ht="70" x14ac:dyDescent="0.35">
      <c r="A257" s="187"/>
      <c r="B257" s="180"/>
      <c r="C257" s="203"/>
      <c r="D257" s="382"/>
      <c r="E257" s="382"/>
      <c r="F257" s="521" t="s">
        <v>1156</v>
      </c>
      <c r="G257" s="563" t="s">
        <v>1328</v>
      </c>
    </row>
    <row r="258" spans="1:7" ht="84" x14ac:dyDescent="0.35">
      <c r="A258" s="187"/>
      <c r="B258" s="180"/>
      <c r="C258" s="203"/>
      <c r="D258" s="382"/>
      <c r="E258" s="382"/>
      <c r="F258" s="521" t="s">
        <v>1157</v>
      </c>
      <c r="G258" s="563" t="s">
        <v>1329</v>
      </c>
    </row>
    <row r="259" spans="1:7" ht="98" x14ac:dyDescent="0.35">
      <c r="A259" s="187"/>
      <c r="B259" s="180"/>
      <c r="C259" s="203"/>
      <c r="D259" s="382"/>
      <c r="E259" s="382"/>
      <c r="F259" s="521" t="s">
        <v>1158</v>
      </c>
      <c r="G259" s="586" t="s">
        <v>1330</v>
      </c>
    </row>
    <row r="260" spans="1:7" ht="200" x14ac:dyDescent="0.35">
      <c r="A260" s="187"/>
      <c r="B260" s="180"/>
      <c r="C260" s="203"/>
      <c r="D260" s="382"/>
      <c r="E260" s="382"/>
      <c r="F260" s="521" t="s">
        <v>1159</v>
      </c>
      <c r="G260" s="563" t="s">
        <v>1331</v>
      </c>
    </row>
    <row r="261" spans="1:7" ht="56" x14ac:dyDescent="0.25">
      <c r="A261" s="187"/>
      <c r="B261" s="180"/>
      <c r="C261" s="203"/>
      <c r="D261" s="382"/>
      <c r="E261" s="382"/>
      <c r="F261" s="521" t="s">
        <v>1160</v>
      </c>
      <c r="G261" s="587" t="s">
        <v>1332</v>
      </c>
    </row>
    <row r="262" spans="1:7" ht="84" x14ac:dyDescent="0.35">
      <c r="A262" s="187"/>
      <c r="B262" s="180"/>
      <c r="C262" s="203"/>
      <c r="D262" s="382"/>
      <c r="E262" s="382"/>
      <c r="F262" s="521" t="s">
        <v>1161</v>
      </c>
      <c r="G262" s="586" t="s">
        <v>1333</v>
      </c>
    </row>
    <row r="263" spans="1:7" ht="112" x14ac:dyDescent="0.35">
      <c r="A263" s="187"/>
      <c r="B263" s="180"/>
      <c r="C263" s="203"/>
      <c r="D263" s="382"/>
      <c r="E263" s="382"/>
      <c r="F263" s="521" t="s">
        <v>1162</v>
      </c>
      <c r="G263" s="563" t="s">
        <v>1334</v>
      </c>
    </row>
    <row r="264" spans="1:7" ht="62.5" x14ac:dyDescent="0.35">
      <c r="A264" s="187"/>
      <c r="B264" s="180"/>
      <c r="C264" s="203"/>
      <c r="D264" s="382"/>
      <c r="E264" s="382"/>
      <c r="F264" s="521"/>
      <c r="G264" s="563" t="s">
        <v>1335</v>
      </c>
    </row>
    <row r="265" spans="1:7" ht="62.5" x14ac:dyDescent="0.35">
      <c r="A265" s="187"/>
      <c r="B265" s="180"/>
      <c r="C265" s="203"/>
      <c r="D265" s="382"/>
      <c r="E265" s="382"/>
      <c r="F265" s="521"/>
      <c r="G265" s="563" t="s">
        <v>1336</v>
      </c>
    </row>
    <row r="266" spans="1:7" ht="98" x14ac:dyDescent="0.35">
      <c r="A266" s="187"/>
      <c r="B266" s="180"/>
      <c r="C266" s="203"/>
      <c r="D266" s="382"/>
      <c r="E266" s="382"/>
      <c r="F266" s="521"/>
      <c r="G266" s="564" t="s">
        <v>1337</v>
      </c>
    </row>
    <row r="267" spans="1:7" x14ac:dyDescent="0.35">
      <c r="A267" s="187"/>
      <c r="B267" s="180"/>
      <c r="C267" s="203"/>
      <c r="D267" s="382"/>
      <c r="E267" s="382"/>
      <c r="F267" s="521"/>
      <c r="G267" s="521"/>
    </row>
    <row r="268" spans="1:7" x14ac:dyDescent="0.35">
      <c r="A268" s="187"/>
      <c r="B268" s="180"/>
      <c r="C268" s="180"/>
      <c r="D268" s="389"/>
      <c r="E268" s="389"/>
      <c r="F268" s="389"/>
      <c r="G268" s="500"/>
    </row>
    <row r="269" spans="1:7" ht="18" x14ac:dyDescent="0.35">
      <c r="A269" s="738" t="s">
        <v>515</v>
      </c>
      <c r="B269" s="738"/>
      <c r="C269" s="52"/>
      <c r="D269" s="381"/>
      <c r="E269" s="381"/>
      <c r="F269" s="381"/>
      <c r="G269" s="494"/>
    </row>
    <row r="270" spans="1:7" ht="78" x14ac:dyDescent="0.35">
      <c r="A270" s="187"/>
      <c r="B270" s="180"/>
      <c r="C270" s="180"/>
      <c r="D270" s="389"/>
      <c r="E270" s="382"/>
      <c r="F270" s="382" t="s">
        <v>1165</v>
      </c>
      <c r="G270" s="586" t="s">
        <v>1338</v>
      </c>
    </row>
    <row r="271" spans="1:7" ht="108.5" x14ac:dyDescent="0.35">
      <c r="A271" s="187"/>
      <c r="B271" s="180" t="s">
        <v>1030</v>
      </c>
      <c r="C271" s="180"/>
      <c r="D271" s="389"/>
      <c r="E271" s="382" t="s">
        <v>389</v>
      </c>
      <c r="F271" s="382" t="s">
        <v>1166</v>
      </c>
      <c r="G271" s="588" t="s">
        <v>1339</v>
      </c>
    </row>
    <row r="272" spans="1:7" ht="227.5" x14ac:dyDescent="0.35">
      <c r="A272" s="187"/>
      <c r="B272" s="209" t="s">
        <v>1031</v>
      </c>
      <c r="C272" s="180"/>
      <c r="D272" s="389"/>
      <c r="E272" s="382" t="s">
        <v>389</v>
      </c>
      <c r="F272" s="382" t="s">
        <v>1167</v>
      </c>
      <c r="G272" s="563" t="s">
        <v>1340</v>
      </c>
    </row>
    <row r="273" spans="1:7" ht="126.75" customHeight="1" x14ac:dyDescent="0.35">
      <c r="A273" s="187"/>
      <c r="B273" s="180" t="s">
        <v>1032</v>
      </c>
      <c r="C273" s="180"/>
      <c r="D273" s="389"/>
      <c r="E273" s="410" t="s">
        <v>1234</v>
      </c>
      <c r="F273" s="382" t="s">
        <v>1168</v>
      </c>
      <c r="G273" s="588" t="s">
        <v>1341</v>
      </c>
    </row>
    <row r="274" spans="1:7" ht="87.5" x14ac:dyDescent="0.35">
      <c r="A274" s="187"/>
      <c r="B274" s="180" t="s">
        <v>1033</v>
      </c>
      <c r="C274" s="180"/>
      <c r="D274" s="389"/>
      <c r="E274" s="410" t="s">
        <v>1234</v>
      </c>
      <c r="F274" s="412" t="s">
        <v>1169</v>
      </c>
      <c r="G274" s="588" t="s">
        <v>1342</v>
      </c>
    </row>
    <row r="275" spans="1:7" ht="25" x14ac:dyDescent="0.35">
      <c r="A275" s="187"/>
      <c r="B275" s="180" t="s">
        <v>1034</v>
      </c>
      <c r="C275" s="180"/>
      <c r="D275" s="389"/>
      <c r="E275" s="410" t="s">
        <v>1234</v>
      </c>
      <c r="F275" s="410"/>
      <c r="G275" s="563" t="s">
        <v>1343</v>
      </c>
    </row>
    <row r="276" spans="1:7" ht="35" x14ac:dyDescent="0.35">
      <c r="A276" s="187"/>
      <c r="B276" s="180" t="s">
        <v>1035</v>
      </c>
      <c r="C276" s="180"/>
      <c r="D276" s="389"/>
      <c r="E276" s="410" t="s">
        <v>1234</v>
      </c>
      <c r="F276" s="410"/>
      <c r="G276" s="520"/>
    </row>
    <row r="277" spans="1:7" x14ac:dyDescent="0.35">
      <c r="A277" s="187"/>
      <c r="B277" s="180" t="s">
        <v>1036</v>
      </c>
      <c r="C277" s="180"/>
      <c r="D277" s="389"/>
      <c r="E277" s="410" t="s">
        <v>1234</v>
      </c>
      <c r="F277" s="410"/>
      <c r="G277" s="520"/>
    </row>
    <row r="278" spans="1:7" x14ac:dyDescent="0.35">
      <c r="A278" s="187"/>
      <c r="B278" s="180" t="s">
        <v>1037</v>
      </c>
      <c r="C278" s="180"/>
      <c r="D278" s="389"/>
      <c r="E278" s="410" t="s">
        <v>1234</v>
      </c>
      <c r="F278" s="410"/>
      <c r="G278" s="520"/>
    </row>
    <row r="279" spans="1:7" x14ac:dyDescent="0.35">
      <c r="A279" s="187"/>
      <c r="B279" s="180"/>
      <c r="C279" s="180"/>
      <c r="D279" s="389"/>
      <c r="E279" s="389"/>
      <c r="F279" s="389"/>
      <c r="G279" s="500"/>
    </row>
    <row r="280" spans="1:7" ht="18" x14ac:dyDescent="0.35">
      <c r="A280" s="738" t="s">
        <v>29</v>
      </c>
      <c r="B280" s="738" t="s">
        <v>29</v>
      </c>
      <c r="C280" s="52" t="s">
        <v>565</v>
      </c>
      <c r="D280" s="381"/>
      <c r="E280" s="381"/>
      <c r="F280" s="381"/>
      <c r="G280" s="494"/>
    </row>
    <row r="281" spans="1:7" ht="306" customHeight="1" x14ac:dyDescent="0.35">
      <c r="A281" s="187"/>
      <c r="B281" s="190" t="s">
        <v>1021</v>
      </c>
      <c r="C281" s="188" t="s">
        <v>1046</v>
      </c>
      <c r="D281" s="382" t="s">
        <v>389</v>
      </c>
      <c r="E281" s="382" t="s">
        <v>389</v>
      </c>
      <c r="F281" s="382" t="s">
        <v>1149</v>
      </c>
      <c r="G281" s="495"/>
    </row>
    <row r="282" spans="1:7" ht="368.25" customHeight="1" x14ac:dyDescent="0.35">
      <c r="A282" s="187"/>
      <c r="B282" s="180" t="s">
        <v>1020</v>
      </c>
      <c r="C282" s="188" t="s">
        <v>1047</v>
      </c>
      <c r="D282" s="382" t="s">
        <v>389</v>
      </c>
      <c r="E282" s="382" t="s">
        <v>389</v>
      </c>
      <c r="F282" s="382"/>
      <c r="G282" s="495"/>
    </row>
    <row r="283" spans="1:7" ht="340.5" customHeight="1" x14ac:dyDescent="0.35">
      <c r="A283" s="187"/>
      <c r="B283" s="180" t="s">
        <v>1022</v>
      </c>
      <c r="C283" s="188"/>
      <c r="D283" s="411"/>
      <c r="E283" s="382" t="s">
        <v>389</v>
      </c>
      <c r="F283" s="382"/>
      <c r="G283" s="495"/>
    </row>
    <row r="284" spans="1:7" ht="402.5" x14ac:dyDescent="0.35">
      <c r="A284" s="187"/>
      <c r="B284" s="180" t="s">
        <v>1023</v>
      </c>
      <c r="C284" s="188"/>
      <c r="D284" s="411"/>
      <c r="E284" s="382" t="s">
        <v>389</v>
      </c>
      <c r="F284" s="382"/>
      <c r="G284" s="495"/>
    </row>
    <row r="285" spans="1:7" ht="409.5" x14ac:dyDescent="0.35">
      <c r="A285" s="187"/>
      <c r="B285" s="180" t="s">
        <v>1019</v>
      </c>
      <c r="C285" s="188"/>
      <c r="D285" s="412" t="s">
        <v>1048</v>
      </c>
      <c r="E285" s="410" t="s">
        <v>389</v>
      </c>
      <c r="F285" s="410" t="s">
        <v>1150</v>
      </c>
      <c r="G285" s="410" t="s">
        <v>389</v>
      </c>
    </row>
    <row r="286" spans="1:7" ht="122.5" x14ac:dyDescent="0.35">
      <c r="A286" s="187"/>
      <c r="B286" s="180" t="s">
        <v>1018</v>
      </c>
      <c r="C286" s="188"/>
      <c r="D286" s="412" t="s">
        <v>1048</v>
      </c>
      <c r="E286" s="410" t="s">
        <v>389</v>
      </c>
      <c r="F286" s="410"/>
      <c r="G286" s="520"/>
    </row>
    <row r="287" spans="1:7" ht="140" x14ac:dyDescent="0.35">
      <c r="A287" s="187"/>
      <c r="B287" s="180" t="s">
        <v>1029</v>
      </c>
      <c r="C287" s="180"/>
      <c r="D287" s="382" t="s">
        <v>389</v>
      </c>
      <c r="E287" s="382" t="s">
        <v>389</v>
      </c>
      <c r="F287" s="382"/>
      <c r="G287" s="495"/>
    </row>
    <row r="288" spans="1:7" x14ac:dyDescent="0.35">
      <c r="A288" s="187"/>
      <c r="B288" s="180" t="s">
        <v>1024</v>
      </c>
      <c r="C288" s="188"/>
      <c r="D288" s="382" t="s">
        <v>389</v>
      </c>
      <c r="E288" s="412" t="s">
        <v>85</v>
      </c>
      <c r="F288" s="412"/>
      <c r="G288" s="521"/>
    </row>
    <row r="289" spans="1:7" x14ac:dyDescent="0.35">
      <c r="A289" s="187"/>
      <c r="B289" s="180"/>
      <c r="C289" s="188"/>
      <c r="D289" s="411"/>
      <c r="E289" s="411"/>
      <c r="F289" s="411"/>
      <c r="G289" s="524"/>
    </row>
    <row r="290" spans="1:7" ht="18" x14ac:dyDescent="0.35">
      <c r="A290" s="187"/>
      <c r="B290" s="53" t="s">
        <v>15</v>
      </c>
      <c r="C290" s="52" t="s">
        <v>671</v>
      </c>
      <c r="D290" s="381"/>
      <c r="E290" s="381" t="s">
        <v>85</v>
      </c>
      <c r="F290" s="381"/>
      <c r="G290" s="381" t="s">
        <v>85</v>
      </c>
    </row>
    <row r="291" spans="1:7" ht="21" customHeight="1" x14ac:dyDescent="0.35">
      <c r="A291" s="204"/>
      <c r="B291" s="180" t="s">
        <v>379</v>
      </c>
      <c r="C291" s="203" t="s">
        <v>379</v>
      </c>
      <c r="D291" s="382"/>
      <c r="E291" s="382"/>
      <c r="F291" s="382"/>
      <c r="G291" s="495"/>
    </row>
    <row r="292" spans="1:7" ht="31" x14ac:dyDescent="0.35">
      <c r="A292" s="204"/>
      <c r="B292" s="53" t="s">
        <v>38</v>
      </c>
      <c r="C292" s="52" t="s">
        <v>386</v>
      </c>
      <c r="D292" s="381"/>
      <c r="E292" s="381" t="s">
        <v>1230</v>
      </c>
      <c r="F292" s="381" t="s">
        <v>1163</v>
      </c>
      <c r="G292" s="381" t="s">
        <v>1344</v>
      </c>
    </row>
    <row r="293" spans="1:7" ht="25" customHeight="1" x14ac:dyDescent="0.35">
      <c r="A293" s="204"/>
      <c r="B293" s="180" t="s">
        <v>379</v>
      </c>
      <c r="C293" s="203" t="s">
        <v>379</v>
      </c>
      <c r="D293" s="382"/>
      <c r="E293" s="382"/>
      <c r="F293" s="382"/>
      <c r="G293" s="495"/>
    </row>
    <row r="294" spans="1:7" ht="18" x14ac:dyDescent="0.35">
      <c r="A294" s="204"/>
      <c r="B294" s="53" t="s">
        <v>380</v>
      </c>
      <c r="C294" s="233">
        <v>0.18</v>
      </c>
      <c r="D294" s="414">
        <v>0.16</v>
      </c>
      <c r="E294" s="414">
        <v>0.16</v>
      </c>
      <c r="F294" s="414">
        <v>0.15</v>
      </c>
      <c r="G294" s="414">
        <v>0.16</v>
      </c>
    </row>
    <row r="295" spans="1:7" x14ac:dyDescent="0.35">
      <c r="A295" s="204"/>
      <c r="B295" s="54" t="s">
        <v>379</v>
      </c>
      <c r="C295" s="201" t="s">
        <v>379</v>
      </c>
      <c r="D295" s="394"/>
      <c r="E295" s="394"/>
      <c r="F295" s="394"/>
      <c r="G295" s="505"/>
    </row>
    <row r="296" spans="1:7" ht="18" x14ac:dyDescent="0.35">
      <c r="A296" s="204"/>
      <c r="B296" s="53" t="s">
        <v>105</v>
      </c>
      <c r="C296" s="52" t="s">
        <v>565</v>
      </c>
      <c r="D296" s="415" t="s">
        <v>935</v>
      </c>
      <c r="E296" s="415" t="s">
        <v>935</v>
      </c>
      <c r="F296" s="415" t="s">
        <v>1164</v>
      </c>
      <c r="G296" s="525" t="s">
        <v>1308</v>
      </c>
    </row>
    <row r="297" spans="1:7" x14ac:dyDescent="0.35">
      <c r="A297" s="204"/>
      <c r="B297" s="54" t="s">
        <v>379</v>
      </c>
      <c r="C297" s="201" t="s">
        <v>379</v>
      </c>
      <c r="D297" s="394"/>
      <c r="E297" s="394"/>
      <c r="F297" s="394"/>
      <c r="G297" s="505"/>
    </row>
    <row r="298" spans="1:7" ht="18" x14ac:dyDescent="0.35">
      <c r="A298" s="204"/>
      <c r="B298" s="53" t="s">
        <v>384</v>
      </c>
      <c r="C298" s="52" t="s">
        <v>381</v>
      </c>
      <c r="D298" s="381" t="s">
        <v>936</v>
      </c>
      <c r="E298" s="381" t="s">
        <v>85</v>
      </c>
      <c r="F298" s="381" t="s">
        <v>85</v>
      </c>
      <c r="G298" s="381" t="s">
        <v>85</v>
      </c>
    </row>
    <row r="299" spans="1:7" ht="18" x14ac:dyDescent="0.35">
      <c r="B299" s="367"/>
      <c r="C299" s="368"/>
    </row>
    <row r="300" spans="1:7" x14ac:dyDescent="0.35">
      <c r="A300" s="205"/>
    </row>
    <row r="301" spans="1:7" x14ac:dyDescent="0.35">
      <c r="A301" s="205" t="s">
        <v>1190</v>
      </c>
    </row>
    <row r="302" spans="1:7" ht="18.5" x14ac:dyDescent="0.45">
      <c r="A302" s="38" t="s">
        <v>1415</v>
      </c>
    </row>
  </sheetData>
  <mergeCells count="30">
    <mergeCell ref="G208:G209"/>
    <mergeCell ref="G62:G65"/>
    <mergeCell ref="G145:G146"/>
    <mergeCell ref="G87:G88"/>
    <mergeCell ref="A280:B280"/>
    <mergeCell ref="F64:F65"/>
    <mergeCell ref="F208:F209"/>
    <mergeCell ref="E208:E209"/>
    <mergeCell ref="A269:B269"/>
    <mergeCell ref="D64:D65"/>
    <mergeCell ref="E64:E65"/>
    <mergeCell ref="D208:D209"/>
    <mergeCell ref="A22:B22"/>
    <mergeCell ref="A24:B24"/>
    <mergeCell ref="A26:B26"/>
    <mergeCell ref="A39:B39"/>
    <mergeCell ref="A41:B41"/>
    <mergeCell ref="B2:C2"/>
    <mergeCell ref="A14:B14"/>
    <mergeCell ref="A16:B16"/>
    <mergeCell ref="A18:B18"/>
    <mergeCell ref="A20:B20"/>
    <mergeCell ref="D33:D34"/>
    <mergeCell ref="A61:B61"/>
    <mergeCell ref="A74:B74"/>
    <mergeCell ref="A121:B121"/>
    <mergeCell ref="A252:B252"/>
    <mergeCell ref="C208:C209"/>
    <mergeCell ref="A45:B45"/>
    <mergeCell ref="A43:B43"/>
  </mergeCells>
  <printOptions horizontalCentered="1"/>
  <pageMargins left="0" right="0" top="0.98425196850393704" bottom="0.55118110236220474" header="0.31496062992125984" footer="0.31496062992125984"/>
  <pageSetup scale="10" orientation="portrait" r:id="rId1"/>
  <headerFooter>
    <oddFooter>&amp;RPág. &amp;P de &amp;N</oddFooter>
  </headerFooter>
  <ignoredErrors>
    <ignoredError sqref="F4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7"/>
  <sheetViews>
    <sheetView showGridLines="0" view="pageBreakPreview" zoomScale="80" zoomScaleNormal="70" zoomScaleSheetLayoutView="80" workbookViewId="0">
      <selection activeCell="C7" sqref="C7"/>
    </sheetView>
  </sheetViews>
  <sheetFormatPr baseColWidth="10" defaultColWidth="10.81640625" defaultRowHeight="17.5" x14ac:dyDescent="0.35"/>
  <cols>
    <col min="1" max="1" width="2.453125" style="171" customWidth="1"/>
    <col min="2" max="2" width="81" style="172" customWidth="1"/>
    <col min="3" max="3" width="82.453125" style="173" customWidth="1"/>
    <col min="4" max="6" width="35.7265625" style="380" customWidth="1"/>
    <col min="7" max="7" width="35.7265625" style="172" customWidth="1"/>
    <col min="8" max="16384" width="10.81640625" style="172"/>
  </cols>
  <sheetData>
    <row r="1" spans="1:7" ht="26.15" customHeight="1" x14ac:dyDescent="0.35"/>
    <row r="2" spans="1:7" ht="26.15" customHeight="1" x14ac:dyDescent="0.35">
      <c r="B2" s="753" t="s">
        <v>652</v>
      </c>
      <c r="C2" s="753"/>
    </row>
    <row r="3" spans="1:7" ht="26.15" customHeight="1" x14ac:dyDescent="0.35"/>
    <row r="4" spans="1:7" ht="20.149999999999999" customHeight="1" x14ac:dyDescent="0.35">
      <c r="A4" s="167"/>
      <c r="B4" s="167"/>
      <c r="C4" s="167" t="s">
        <v>379</v>
      </c>
      <c r="D4" s="381" t="s">
        <v>923</v>
      </c>
      <c r="E4" s="381" t="s">
        <v>881</v>
      </c>
      <c r="F4" s="381" t="s">
        <v>1115</v>
      </c>
      <c r="G4" s="494" t="s">
        <v>1235</v>
      </c>
    </row>
    <row r="5" spans="1:7" ht="15.65" customHeight="1" x14ac:dyDescent="0.35">
      <c r="A5" s="174" t="s">
        <v>1</v>
      </c>
      <c r="B5" s="175" t="s">
        <v>0</v>
      </c>
      <c r="C5" s="234" t="s">
        <v>398</v>
      </c>
      <c r="D5" s="421" t="s">
        <v>85</v>
      </c>
      <c r="E5" s="421" t="s">
        <v>85</v>
      </c>
      <c r="F5" s="421" t="s">
        <v>85</v>
      </c>
      <c r="G5" s="421" t="s">
        <v>85</v>
      </c>
    </row>
    <row r="6" spans="1:7" x14ac:dyDescent="0.35">
      <c r="A6" s="176"/>
      <c r="B6" s="176"/>
      <c r="C6" s="235" t="str">
        <f>'Daño Material'!C6</f>
        <v>890.301.868-7</v>
      </c>
      <c r="D6" s="422" t="s">
        <v>85</v>
      </c>
      <c r="E6" s="422" t="s">
        <v>85</v>
      </c>
      <c r="F6" s="422" t="s">
        <v>85</v>
      </c>
      <c r="G6" s="422" t="s">
        <v>85</v>
      </c>
    </row>
    <row r="7" spans="1:7" ht="32.25" customHeight="1" x14ac:dyDescent="0.35">
      <c r="A7" s="174" t="s">
        <v>1</v>
      </c>
      <c r="B7" s="175" t="s">
        <v>2</v>
      </c>
      <c r="C7" s="234" t="s">
        <v>1456</v>
      </c>
      <c r="D7" s="421" t="s">
        <v>85</v>
      </c>
      <c r="E7" s="421" t="s">
        <v>85</v>
      </c>
      <c r="F7" s="384" t="s">
        <v>1455</v>
      </c>
      <c r="G7" s="384" t="s">
        <v>1455</v>
      </c>
    </row>
    <row r="8" spans="1:7" x14ac:dyDescent="0.35">
      <c r="A8" s="176"/>
      <c r="B8" s="176"/>
      <c r="C8" s="235" t="str">
        <f>'Daño Material'!C8</f>
        <v>890.301.868-7</v>
      </c>
      <c r="D8" s="422" t="s">
        <v>85</v>
      </c>
      <c r="E8" s="422" t="s">
        <v>85</v>
      </c>
      <c r="F8" s="422" t="s">
        <v>85</v>
      </c>
      <c r="G8" s="422" t="s">
        <v>85</v>
      </c>
    </row>
    <row r="9" spans="1:7" ht="15.65" customHeight="1" x14ac:dyDescent="0.35">
      <c r="A9" s="174" t="s">
        <v>1</v>
      </c>
      <c r="B9" s="175" t="s">
        <v>3</v>
      </c>
      <c r="C9" s="234" t="s">
        <v>518</v>
      </c>
      <c r="D9" s="421" t="s">
        <v>85</v>
      </c>
      <c r="E9" s="421" t="s">
        <v>85</v>
      </c>
      <c r="F9" s="421" t="s">
        <v>85</v>
      </c>
      <c r="G9" s="421" t="s">
        <v>85</v>
      </c>
    </row>
    <row r="10" spans="1:7" x14ac:dyDescent="0.35">
      <c r="A10" s="176"/>
      <c r="B10" s="176"/>
      <c r="C10" s="236"/>
      <c r="D10" s="423"/>
      <c r="E10" s="423"/>
      <c r="F10" s="423"/>
      <c r="G10" s="423"/>
    </row>
    <row r="11" spans="1:7" ht="15.65" customHeight="1" x14ac:dyDescent="0.35">
      <c r="A11" s="174" t="s">
        <v>1</v>
      </c>
      <c r="B11" s="175" t="s">
        <v>26</v>
      </c>
      <c r="C11" s="234" t="str">
        <f>'Daño Material'!C11</f>
        <v>CLL 15 #32 - 598 YUMBO VALLE</v>
      </c>
      <c r="D11" s="421" t="s">
        <v>85</v>
      </c>
      <c r="E11" s="421" t="s">
        <v>85</v>
      </c>
      <c r="F11" s="421" t="s">
        <v>85</v>
      </c>
      <c r="G11" s="421" t="s">
        <v>85</v>
      </c>
    </row>
    <row r="12" spans="1:7" x14ac:dyDescent="0.35">
      <c r="A12" s="176"/>
      <c r="B12" s="176"/>
      <c r="C12" s="236"/>
      <c r="D12" s="423"/>
      <c r="E12" s="423"/>
      <c r="F12" s="423"/>
      <c r="G12" s="423"/>
    </row>
    <row r="13" spans="1:7" ht="82.5" customHeight="1" x14ac:dyDescent="0.35">
      <c r="A13" s="174" t="s">
        <v>1</v>
      </c>
      <c r="B13" s="175" t="s">
        <v>32</v>
      </c>
      <c r="C13" s="219" t="s">
        <v>395</v>
      </c>
      <c r="D13" s="421" t="s">
        <v>85</v>
      </c>
      <c r="E13" s="421" t="s">
        <v>85</v>
      </c>
      <c r="F13" s="421" t="s">
        <v>85</v>
      </c>
      <c r="G13" s="421" t="s">
        <v>85</v>
      </c>
    </row>
    <row r="14" spans="1:7" ht="18" x14ac:dyDescent="0.35">
      <c r="A14" s="749"/>
      <c r="B14" s="749"/>
      <c r="C14" s="167" t="s">
        <v>644</v>
      </c>
      <c r="D14" s="413"/>
      <c r="E14" s="413"/>
      <c r="F14" s="413"/>
      <c r="G14" s="413"/>
    </row>
    <row r="15" spans="1:7" ht="155.25" customHeight="1" x14ac:dyDescent="0.35">
      <c r="A15" s="177" t="s">
        <v>1</v>
      </c>
      <c r="B15" s="178" t="s">
        <v>39</v>
      </c>
      <c r="C15" s="237" t="s">
        <v>670</v>
      </c>
      <c r="D15" s="424"/>
      <c r="E15" s="421" t="s">
        <v>85</v>
      </c>
      <c r="F15" s="421" t="s">
        <v>85</v>
      </c>
      <c r="G15" s="421" t="s">
        <v>85</v>
      </c>
    </row>
    <row r="16" spans="1:7" ht="18" x14ac:dyDescent="0.35">
      <c r="A16" s="749"/>
      <c r="B16" s="749"/>
      <c r="C16" s="167"/>
      <c r="D16" s="413"/>
      <c r="E16" s="413"/>
      <c r="F16" s="413"/>
      <c r="G16" s="413"/>
    </row>
    <row r="17" spans="1:9" ht="157.5" x14ac:dyDescent="0.35">
      <c r="A17" s="177" t="s">
        <v>1</v>
      </c>
      <c r="B17" s="178" t="s">
        <v>4</v>
      </c>
      <c r="C17" s="237" t="s">
        <v>1109</v>
      </c>
      <c r="D17" s="421" t="s">
        <v>85</v>
      </c>
      <c r="E17" s="421" t="s">
        <v>85</v>
      </c>
      <c r="F17" s="421" t="s">
        <v>85</v>
      </c>
      <c r="G17" s="421" t="s">
        <v>85</v>
      </c>
    </row>
    <row r="18" spans="1:9" ht="18" x14ac:dyDescent="0.35">
      <c r="A18" s="749"/>
      <c r="B18" s="749"/>
      <c r="C18" s="75"/>
      <c r="D18" s="425"/>
      <c r="E18" s="425"/>
      <c r="F18" s="425"/>
      <c r="G18" s="425"/>
    </row>
    <row r="19" spans="1:9" ht="40.5" customHeight="1" x14ac:dyDescent="0.35">
      <c r="A19" s="177" t="s">
        <v>1</v>
      </c>
      <c r="B19" s="177" t="s">
        <v>34</v>
      </c>
      <c r="C19" s="203" t="s">
        <v>396</v>
      </c>
      <c r="D19" s="382"/>
      <c r="E19" s="426" t="s">
        <v>85</v>
      </c>
      <c r="F19" s="421" t="s">
        <v>85</v>
      </c>
      <c r="G19" s="426" t="s">
        <v>85</v>
      </c>
    </row>
    <row r="20" spans="1:9" ht="18" x14ac:dyDescent="0.35">
      <c r="A20" s="749"/>
      <c r="B20" s="749"/>
      <c r="C20" s="75"/>
      <c r="D20" s="425"/>
      <c r="E20" s="425"/>
      <c r="F20" s="425"/>
      <c r="G20" s="425"/>
    </row>
    <row r="21" spans="1:9" x14ac:dyDescent="0.35">
      <c r="A21" s="177" t="s">
        <v>1</v>
      </c>
      <c r="B21" s="178" t="s">
        <v>5</v>
      </c>
      <c r="C21" s="237" t="s">
        <v>40</v>
      </c>
      <c r="D21" s="424"/>
      <c r="E21" s="426" t="s">
        <v>85</v>
      </c>
      <c r="F21" s="426" t="s">
        <v>85</v>
      </c>
      <c r="G21" s="426" t="s">
        <v>85</v>
      </c>
    </row>
    <row r="22" spans="1:9" ht="18" x14ac:dyDescent="0.35">
      <c r="A22" s="754"/>
      <c r="B22" s="754"/>
      <c r="C22" s="238"/>
      <c r="D22" s="427"/>
      <c r="E22" s="427"/>
      <c r="F22" s="427"/>
      <c r="G22" s="427"/>
    </row>
    <row r="23" spans="1:9" ht="62" x14ac:dyDescent="0.35">
      <c r="A23" s="177" t="s">
        <v>1</v>
      </c>
      <c r="B23" s="178" t="s">
        <v>35</v>
      </c>
      <c r="C23" s="234" t="s">
        <v>517</v>
      </c>
      <c r="D23" s="428" t="s">
        <v>1104</v>
      </c>
      <c r="E23" s="428" t="s">
        <v>1050</v>
      </c>
      <c r="F23" s="421" t="s">
        <v>1170</v>
      </c>
      <c r="G23" s="495" t="s">
        <v>1236</v>
      </c>
    </row>
    <row r="24" spans="1:9" ht="18" x14ac:dyDescent="0.35">
      <c r="A24" s="754"/>
      <c r="B24" s="754"/>
      <c r="C24" s="238"/>
      <c r="D24" s="427"/>
      <c r="E24" s="427"/>
      <c r="F24" s="427"/>
      <c r="G24" s="427"/>
    </row>
    <row r="25" spans="1:9" ht="35" x14ac:dyDescent="0.35">
      <c r="A25" s="177" t="s">
        <v>1</v>
      </c>
      <c r="B25" s="178" t="s">
        <v>36</v>
      </c>
      <c r="C25" s="237" t="s">
        <v>659</v>
      </c>
      <c r="D25" s="424" t="s">
        <v>1063</v>
      </c>
      <c r="E25" s="424" t="s">
        <v>1063</v>
      </c>
      <c r="F25" s="424" t="s">
        <v>1063</v>
      </c>
      <c r="G25" s="424" t="s">
        <v>1063</v>
      </c>
    </row>
    <row r="26" spans="1:9" ht="18" x14ac:dyDescent="0.35">
      <c r="A26" s="749" t="s">
        <v>41</v>
      </c>
      <c r="B26" s="749"/>
      <c r="C26" s="167"/>
      <c r="D26" s="413"/>
      <c r="E26" s="413"/>
      <c r="F26" s="413"/>
      <c r="G26" s="413"/>
    </row>
    <row r="27" spans="1:9" ht="30.65" customHeight="1" x14ac:dyDescent="0.35">
      <c r="A27" s="177" t="s">
        <v>1</v>
      </c>
      <c r="B27" s="178" t="s">
        <v>495</v>
      </c>
      <c r="C27" s="239">
        <v>6000000000</v>
      </c>
      <c r="D27" s="426" t="s">
        <v>85</v>
      </c>
      <c r="E27" s="426" t="s">
        <v>85</v>
      </c>
      <c r="F27" s="577">
        <v>4000000000</v>
      </c>
      <c r="G27" s="426" t="s">
        <v>85</v>
      </c>
    </row>
    <row r="28" spans="1:9" ht="30.65" customHeight="1" x14ac:dyDescent="0.35">
      <c r="A28" s="177" t="s">
        <v>379</v>
      </c>
      <c r="B28" s="178" t="s">
        <v>645</v>
      </c>
      <c r="C28" s="239">
        <v>8000000000</v>
      </c>
      <c r="D28" s="426"/>
      <c r="E28" s="426" t="s">
        <v>85</v>
      </c>
      <c r="F28" s="426" t="s">
        <v>1417</v>
      </c>
      <c r="G28" s="426" t="s">
        <v>1417</v>
      </c>
    </row>
    <row r="29" spans="1:9" ht="18" x14ac:dyDescent="0.35">
      <c r="A29" s="749" t="s">
        <v>11</v>
      </c>
      <c r="B29" s="749"/>
      <c r="C29" s="167"/>
      <c r="D29" s="413"/>
      <c r="E29" s="413"/>
      <c r="F29" s="413"/>
      <c r="G29" s="413"/>
    </row>
    <row r="30" spans="1:9" ht="19" customHeight="1" x14ac:dyDescent="0.35">
      <c r="A30" s="177" t="s">
        <v>1</v>
      </c>
      <c r="B30" s="178" t="s">
        <v>42</v>
      </c>
      <c r="C30" s="377">
        <v>0</v>
      </c>
      <c r="D30" s="429">
        <v>30000000</v>
      </c>
      <c r="E30" s="429">
        <v>30000000</v>
      </c>
      <c r="F30" s="589">
        <v>8800000</v>
      </c>
      <c r="G30" s="531">
        <f>C27*0.22%</f>
        <v>13200000</v>
      </c>
      <c r="I30" s="172">
        <f>G30/C27</f>
        <v>2.2000000000000001E-3</v>
      </c>
    </row>
    <row r="31" spans="1:9" ht="19" customHeight="1" x14ac:dyDescent="0.35">
      <c r="A31" s="177" t="s">
        <v>1</v>
      </c>
      <c r="B31" s="178" t="s">
        <v>645</v>
      </c>
      <c r="C31" s="240">
        <v>0</v>
      </c>
      <c r="D31" s="430"/>
      <c r="E31" s="430">
        <v>34500000</v>
      </c>
      <c r="F31" s="430"/>
      <c r="G31" s="430"/>
    </row>
    <row r="32" spans="1:9" ht="18" x14ac:dyDescent="0.35">
      <c r="A32" s="749" t="s">
        <v>12</v>
      </c>
      <c r="B32" s="749"/>
      <c r="C32" s="167"/>
      <c r="D32" s="413"/>
      <c r="E32" s="413"/>
      <c r="F32" s="413"/>
      <c r="G32" s="413"/>
    </row>
    <row r="33" spans="1:7" ht="21.65" customHeight="1" x14ac:dyDescent="0.35">
      <c r="A33" s="177"/>
      <c r="B33" s="181" t="s">
        <v>557</v>
      </c>
      <c r="C33" s="237" t="s">
        <v>660</v>
      </c>
      <c r="D33" s="426" t="s">
        <v>85</v>
      </c>
      <c r="E33" s="426" t="s">
        <v>85</v>
      </c>
      <c r="F33" s="426" t="s">
        <v>85</v>
      </c>
      <c r="G33" s="426" t="s">
        <v>85</v>
      </c>
    </row>
    <row r="34" spans="1:7" ht="31" x14ac:dyDescent="0.35">
      <c r="A34" s="177"/>
      <c r="B34" s="181" t="s">
        <v>555</v>
      </c>
      <c r="C34" s="241" t="s">
        <v>662</v>
      </c>
      <c r="D34" s="431" t="s">
        <v>1056</v>
      </c>
      <c r="E34" s="431" t="s">
        <v>1056</v>
      </c>
      <c r="F34" s="435" t="s">
        <v>1058</v>
      </c>
      <c r="G34" s="432" t="s">
        <v>1300</v>
      </c>
    </row>
    <row r="35" spans="1:7" x14ac:dyDescent="0.35">
      <c r="A35" s="177"/>
      <c r="B35" s="178" t="s">
        <v>556</v>
      </c>
      <c r="C35" s="241" t="s">
        <v>661</v>
      </c>
      <c r="D35" s="431" t="s">
        <v>1057</v>
      </c>
      <c r="E35" s="431" t="s">
        <v>1057</v>
      </c>
      <c r="F35" s="379" t="s">
        <v>941</v>
      </c>
      <c r="G35" s="379" t="s">
        <v>941</v>
      </c>
    </row>
    <row r="36" spans="1:7" ht="31" x14ac:dyDescent="0.35">
      <c r="A36" s="177" t="s">
        <v>1</v>
      </c>
      <c r="B36" s="181" t="s">
        <v>558</v>
      </c>
      <c r="C36" s="242" t="s">
        <v>663</v>
      </c>
      <c r="D36" s="432" t="s">
        <v>1058</v>
      </c>
      <c r="E36" s="435" t="s">
        <v>1188</v>
      </c>
      <c r="F36" s="432" t="s">
        <v>1227</v>
      </c>
      <c r="G36" s="435" t="s">
        <v>1301</v>
      </c>
    </row>
    <row r="37" spans="1:7" ht="105" x14ac:dyDescent="0.35">
      <c r="A37" s="177"/>
      <c r="B37" s="181" t="s">
        <v>1225</v>
      </c>
      <c r="C37" s="242"/>
      <c r="D37" s="432" t="s">
        <v>1058</v>
      </c>
      <c r="E37" s="435" t="s">
        <v>1188</v>
      </c>
      <c r="F37" s="444" t="s">
        <v>1226</v>
      </c>
      <c r="G37" s="435" t="s">
        <v>1301</v>
      </c>
    </row>
    <row r="38" spans="1:7" x14ac:dyDescent="0.35">
      <c r="A38" s="177"/>
      <c r="B38" s="181"/>
      <c r="C38" s="242"/>
      <c r="D38" s="432"/>
      <c r="E38" s="432"/>
      <c r="F38" s="432"/>
      <c r="G38" s="432"/>
    </row>
    <row r="39" spans="1:7" x14ac:dyDescent="0.35">
      <c r="A39" s="177"/>
      <c r="B39" s="178"/>
      <c r="C39" s="243"/>
      <c r="D39" s="433"/>
      <c r="E39" s="433"/>
      <c r="F39" s="433"/>
      <c r="G39" s="433"/>
    </row>
    <row r="40" spans="1:7" ht="18" x14ac:dyDescent="0.35">
      <c r="A40" s="749" t="s">
        <v>7</v>
      </c>
      <c r="B40" s="749"/>
      <c r="C40" s="167"/>
      <c r="D40" s="413"/>
      <c r="E40" s="413"/>
      <c r="F40" s="413"/>
      <c r="G40" s="413"/>
    </row>
    <row r="41" spans="1:7" x14ac:dyDescent="0.35">
      <c r="A41" s="177" t="s">
        <v>1</v>
      </c>
      <c r="B41" s="178" t="s">
        <v>43</v>
      </c>
      <c r="C41" s="242" t="s">
        <v>122</v>
      </c>
      <c r="D41" s="426" t="s">
        <v>85</v>
      </c>
      <c r="E41" s="426" t="s">
        <v>85</v>
      </c>
      <c r="F41" s="426" t="s">
        <v>85</v>
      </c>
      <c r="G41" s="426" t="s">
        <v>85</v>
      </c>
    </row>
    <row r="42" spans="1:7" ht="31.5" customHeight="1" x14ac:dyDescent="0.35">
      <c r="A42" s="177" t="s">
        <v>1</v>
      </c>
      <c r="B42" s="178" t="s">
        <v>1113</v>
      </c>
      <c r="C42" s="242" t="s">
        <v>122</v>
      </c>
      <c r="D42" s="432" t="s">
        <v>85</v>
      </c>
      <c r="E42" s="432" t="s">
        <v>85</v>
      </c>
      <c r="F42" s="432" t="s">
        <v>85</v>
      </c>
      <c r="G42" s="432" t="s">
        <v>85</v>
      </c>
    </row>
    <row r="43" spans="1:7" ht="52.5" x14ac:dyDescent="0.35">
      <c r="A43" s="177" t="s">
        <v>1</v>
      </c>
      <c r="B43" s="178" t="s">
        <v>44</v>
      </c>
      <c r="C43" s="242" t="s">
        <v>122</v>
      </c>
      <c r="D43" s="426" t="s">
        <v>85</v>
      </c>
      <c r="E43" s="426" t="s">
        <v>85</v>
      </c>
      <c r="F43" s="578" t="s">
        <v>1416</v>
      </c>
      <c r="G43" s="432" t="s">
        <v>85</v>
      </c>
    </row>
    <row r="44" spans="1:7" ht="52.5" x14ac:dyDescent="0.35">
      <c r="A44" s="177" t="s">
        <v>1</v>
      </c>
      <c r="B44" s="178" t="s">
        <v>45</v>
      </c>
      <c r="C44" s="242" t="s">
        <v>122</v>
      </c>
      <c r="D44" s="432" t="s">
        <v>85</v>
      </c>
      <c r="E44" s="432" t="s">
        <v>85</v>
      </c>
      <c r="F44" s="578" t="s">
        <v>1416</v>
      </c>
      <c r="G44" s="432" t="s">
        <v>85</v>
      </c>
    </row>
    <row r="45" spans="1:7" ht="35" x14ac:dyDescent="0.35">
      <c r="A45" s="177" t="s">
        <v>1</v>
      </c>
      <c r="B45" s="178" t="s">
        <v>46</v>
      </c>
      <c r="C45" s="242" t="s">
        <v>122</v>
      </c>
      <c r="D45" s="432" t="s">
        <v>85</v>
      </c>
      <c r="E45" s="432" t="s">
        <v>85</v>
      </c>
      <c r="F45" s="578" t="s">
        <v>1416</v>
      </c>
      <c r="G45" s="432" t="s">
        <v>85</v>
      </c>
    </row>
    <row r="46" spans="1:7" ht="25.5" customHeight="1" x14ac:dyDescent="0.35">
      <c r="A46" s="177" t="s">
        <v>1</v>
      </c>
      <c r="B46" s="178" t="s">
        <v>47</v>
      </c>
      <c r="C46" s="242" t="s">
        <v>122</v>
      </c>
      <c r="D46" s="426" t="s">
        <v>85</v>
      </c>
      <c r="E46" s="426" t="s">
        <v>85</v>
      </c>
      <c r="F46" s="426" t="s">
        <v>85</v>
      </c>
      <c r="G46" s="432" t="s">
        <v>85</v>
      </c>
    </row>
    <row r="47" spans="1:7" ht="52.5" x14ac:dyDescent="0.35">
      <c r="A47" s="177" t="s">
        <v>1</v>
      </c>
      <c r="B47" s="178" t="s">
        <v>48</v>
      </c>
      <c r="C47" s="242" t="s">
        <v>122</v>
      </c>
      <c r="D47" s="426" t="s">
        <v>85</v>
      </c>
      <c r="E47" s="426" t="s">
        <v>85</v>
      </c>
      <c r="F47" s="578" t="s">
        <v>1416</v>
      </c>
      <c r="G47" s="432" t="s">
        <v>85</v>
      </c>
    </row>
    <row r="48" spans="1:7" ht="198" customHeight="1" x14ac:dyDescent="0.35">
      <c r="A48" s="177" t="s">
        <v>1</v>
      </c>
      <c r="B48" s="178" t="s">
        <v>50</v>
      </c>
      <c r="C48" s="242" t="s">
        <v>122</v>
      </c>
      <c r="D48" s="439" t="s">
        <v>1436</v>
      </c>
      <c r="E48" s="439" t="s">
        <v>1436</v>
      </c>
      <c r="F48" s="578" t="s">
        <v>1416</v>
      </c>
      <c r="G48" s="578" t="s">
        <v>1416</v>
      </c>
    </row>
    <row r="49" spans="1:7" ht="77.5" x14ac:dyDescent="0.35">
      <c r="A49" s="177" t="s">
        <v>1</v>
      </c>
      <c r="B49" s="178" t="s">
        <v>51</v>
      </c>
      <c r="C49" s="242" t="s">
        <v>122</v>
      </c>
      <c r="D49" s="432" t="s">
        <v>85</v>
      </c>
      <c r="E49" s="432" t="s">
        <v>1178</v>
      </c>
      <c r="F49" s="379" t="s">
        <v>1177</v>
      </c>
      <c r="G49" s="432" t="s">
        <v>85</v>
      </c>
    </row>
    <row r="50" spans="1:7" ht="77.5" x14ac:dyDescent="0.35">
      <c r="A50" s="177" t="s">
        <v>1</v>
      </c>
      <c r="B50" s="178" t="s">
        <v>52</v>
      </c>
      <c r="C50" s="242" t="s">
        <v>122</v>
      </c>
      <c r="D50" s="432" t="s">
        <v>85</v>
      </c>
      <c r="E50" s="432" t="s">
        <v>1179</v>
      </c>
      <c r="F50" s="379" t="s">
        <v>1177</v>
      </c>
      <c r="G50" s="432" t="s">
        <v>85</v>
      </c>
    </row>
    <row r="51" spans="1:7" ht="42" customHeight="1" x14ac:dyDescent="0.35">
      <c r="A51" s="177" t="s">
        <v>1</v>
      </c>
      <c r="B51" s="178" t="s">
        <v>1110</v>
      </c>
      <c r="C51" s="242" t="s">
        <v>122</v>
      </c>
      <c r="D51" s="432" t="s">
        <v>85</v>
      </c>
      <c r="E51" s="432" t="s">
        <v>85</v>
      </c>
      <c r="F51" s="578" t="s">
        <v>1416</v>
      </c>
      <c r="G51" s="432" t="s">
        <v>85</v>
      </c>
    </row>
    <row r="52" spans="1:7" ht="105" x14ac:dyDescent="0.35">
      <c r="A52" s="177"/>
      <c r="B52" s="178" t="s">
        <v>49</v>
      </c>
      <c r="C52" s="244">
        <v>1</v>
      </c>
      <c r="D52" s="432" t="s">
        <v>1111</v>
      </c>
      <c r="E52" s="432" t="s">
        <v>1111</v>
      </c>
      <c r="F52" s="420" t="s">
        <v>1181</v>
      </c>
      <c r="G52" s="432" t="s">
        <v>85</v>
      </c>
    </row>
    <row r="53" spans="1:7" ht="24.75" customHeight="1" x14ac:dyDescent="0.35">
      <c r="A53" s="177" t="s">
        <v>1</v>
      </c>
      <c r="B53" s="178" t="s">
        <v>53</v>
      </c>
      <c r="C53" s="242" t="s">
        <v>122</v>
      </c>
      <c r="D53" s="432" t="s">
        <v>85</v>
      </c>
      <c r="E53" s="432" t="s">
        <v>85</v>
      </c>
      <c r="F53" s="578" t="s">
        <v>1416</v>
      </c>
      <c r="G53" s="432" t="s">
        <v>85</v>
      </c>
    </row>
    <row r="54" spans="1:7" ht="42.75" customHeight="1" x14ac:dyDescent="0.35">
      <c r="A54" s="177" t="s">
        <v>1</v>
      </c>
      <c r="B54" s="178" t="s">
        <v>54</v>
      </c>
      <c r="C54" s="242" t="s">
        <v>122</v>
      </c>
      <c r="D54" s="432" t="s">
        <v>85</v>
      </c>
      <c r="E54" s="432" t="s">
        <v>85</v>
      </c>
      <c r="F54" s="426" t="s">
        <v>85</v>
      </c>
      <c r="G54" s="426"/>
    </row>
    <row r="55" spans="1:7" ht="27" customHeight="1" x14ac:dyDescent="0.35">
      <c r="A55" s="177" t="s">
        <v>1</v>
      </c>
      <c r="B55" s="178" t="s">
        <v>55</v>
      </c>
      <c r="C55" s="242" t="s">
        <v>548</v>
      </c>
      <c r="D55" s="432" t="s">
        <v>85</v>
      </c>
      <c r="E55" s="432" t="s">
        <v>85</v>
      </c>
      <c r="F55" s="444" t="s">
        <v>1182</v>
      </c>
      <c r="G55" s="432" t="s">
        <v>85</v>
      </c>
    </row>
    <row r="56" spans="1:7" ht="87.5" x14ac:dyDescent="0.35">
      <c r="A56" s="177"/>
      <c r="B56" s="178" t="s">
        <v>1114</v>
      </c>
      <c r="C56" s="242" t="s">
        <v>122</v>
      </c>
      <c r="D56" s="432" t="s">
        <v>85</v>
      </c>
      <c r="E56" s="432" t="s">
        <v>85</v>
      </c>
      <c r="F56" s="578" t="s">
        <v>1416</v>
      </c>
      <c r="G56" s="439" t="s">
        <v>85</v>
      </c>
    </row>
    <row r="57" spans="1:7" ht="35" x14ac:dyDescent="0.35">
      <c r="A57" s="177" t="s">
        <v>1</v>
      </c>
      <c r="B57" s="178" t="s">
        <v>58</v>
      </c>
      <c r="C57" s="242" t="s">
        <v>551</v>
      </c>
      <c r="D57" s="432" t="s">
        <v>85</v>
      </c>
      <c r="E57" s="432" t="s">
        <v>85</v>
      </c>
      <c r="F57" s="426" t="s">
        <v>85</v>
      </c>
      <c r="G57" s="426" t="s">
        <v>85</v>
      </c>
    </row>
    <row r="58" spans="1:7" ht="52.5" x14ac:dyDescent="0.35">
      <c r="A58" s="177" t="s">
        <v>1</v>
      </c>
      <c r="B58" s="178" t="s">
        <v>1112</v>
      </c>
      <c r="C58" s="242" t="s">
        <v>122</v>
      </c>
      <c r="D58" s="432" t="s">
        <v>85</v>
      </c>
      <c r="E58" s="432" t="s">
        <v>85</v>
      </c>
      <c r="F58" s="432" t="s">
        <v>85</v>
      </c>
      <c r="G58" s="432" t="s">
        <v>85</v>
      </c>
    </row>
    <row r="59" spans="1:7" ht="46.5" x14ac:dyDescent="0.35">
      <c r="A59" s="177"/>
      <c r="B59" s="178" t="s">
        <v>822</v>
      </c>
      <c r="C59" s="242" t="s">
        <v>122</v>
      </c>
      <c r="D59" s="432" t="s">
        <v>85</v>
      </c>
      <c r="E59" s="432" t="s">
        <v>85</v>
      </c>
      <c r="F59" s="578" t="s">
        <v>1416</v>
      </c>
      <c r="G59" s="379" t="s">
        <v>1294</v>
      </c>
    </row>
    <row r="60" spans="1:7" x14ac:dyDescent="0.35">
      <c r="A60" s="177"/>
      <c r="B60" s="178"/>
      <c r="C60" s="242"/>
      <c r="D60" s="432"/>
      <c r="E60" s="432"/>
      <c r="F60" s="432"/>
      <c r="G60" s="432"/>
    </row>
    <row r="61" spans="1:7" x14ac:dyDescent="0.35">
      <c r="A61" s="177"/>
      <c r="B61" s="178"/>
      <c r="C61" s="242"/>
      <c r="D61" s="432"/>
      <c r="E61" s="432"/>
      <c r="F61" s="432"/>
      <c r="G61" s="432"/>
    </row>
    <row r="62" spans="1:7" ht="36" x14ac:dyDescent="0.35">
      <c r="A62" s="749" t="s">
        <v>8</v>
      </c>
      <c r="B62" s="749"/>
      <c r="C62" s="167" t="s">
        <v>375</v>
      </c>
      <c r="D62" s="413"/>
      <c r="E62" s="413"/>
      <c r="F62" s="413"/>
      <c r="G62" s="413"/>
    </row>
    <row r="63" spans="1:7" ht="46.5" x14ac:dyDescent="0.35">
      <c r="A63" s="177" t="s">
        <v>1</v>
      </c>
      <c r="B63" s="178" t="s">
        <v>549</v>
      </c>
      <c r="C63" s="244">
        <v>1</v>
      </c>
      <c r="D63" s="432" t="s">
        <v>1105</v>
      </c>
      <c r="E63" s="432" t="s">
        <v>1180</v>
      </c>
      <c r="F63" s="379" t="s">
        <v>1171</v>
      </c>
      <c r="G63" s="244">
        <v>1</v>
      </c>
    </row>
    <row r="64" spans="1:7" ht="62" x14ac:dyDescent="0.35">
      <c r="A64" s="177" t="s">
        <v>1</v>
      </c>
      <c r="B64" s="178" t="s">
        <v>59</v>
      </c>
      <c r="C64" s="242" t="s">
        <v>813</v>
      </c>
      <c r="D64" s="432" t="s">
        <v>1106</v>
      </c>
      <c r="E64" s="435" t="s">
        <v>1437</v>
      </c>
      <c r="F64" s="379" t="s">
        <v>1171</v>
      </c>
      <c r="G64" s="530" t="s">
        <v>1298</v>
      </c>
    </row>
    <row r="65" spans="1:7" ht="170.5" x14ac:dyDescent="0.35">
      <c r="A65" s="177" t="s">
        <v>1</v>
      </c>
      <c r="B65" s="178" t="s">
        <v>60</v>
      </c>
      <c r="C65" s="242" t="s">
        <v>814</v>
      </c>
      <c r="D65" s="432" t="s">
        <v>1107</v>
      </c>
      <c r="E65" s="432" t="s">
        <v>1054</v>
      </c>
      <c r="F65" s="379" t="s">
        <v>1174</v>
      </c>
      <c r="G65" s="530" t="s">
        <v>1297</v>
      </c>
    </row>
    <row r="66" spans="1:7" ht="108.5" x14ac:dyDescent="0.35">
      <c r="A66" s="177" t="s">
        <v>1</v>
      </c>
      <c r="B66" s="178" t="s">
        <v>61</v>
      </c>
      <c r="C66" s="242" t="s">
        <v>815</v>
      </c>
      <c r="D66" s="432" t="s">
        <v>1108</v>
      </c>
      <c r="E66" s="435" t="s">
        <v>1055</v>
      </c>
      <c r="F66" s="436" t="s">
        <v>1172</v>
      </c>
      <c r="G66" s="436" t="s">
        <v>1299</v>
      </c>
    </row>
    <row r="67" spans="1:7" ht="108.5" x14ac:dyDescent="0.35">
      <c r="A67" s="177"/>
      <c r="B67" s="178" t="s">
        <v>385</v>
      </c>
      <c r="C67" s="242" t="s">
        <v>816</v>
      </c>
      <c r="D67" s="432" t="s">
        <v>1106</v>
      </c>
      <c r="E67" s="432" t="s">
        <v>1053</v>
      </c>
      <c r="F67" s="379" t="s">
        <v>1173</v>
      </c>
      <c r="G67" s="530" t="s">
        <v>1296</v>
      </c>
    </row>
    <row r="68" spans="1:7" ht="59.15" customHeight="1" x14ac:dyDescent="0.35">
      <c r="A68" s="177" t="s">
        <v>1</v>
      </c>
      <c r="B68" s="178" t="s">
        <v>550</v>
      </c>
      <c r="C68" s="242" t="s">
        <v>552</v>
      </c>
      <c r="D68" s="432" t="s">
        <v>1441</v>
      </c>
      <c r="E68" s="432" t="s">
        <v>1441</v>
      </c>
      <c r="F68" s="379" t="s">
        <v>1440</v>
      </c>
      <c r="G68" s="379" t="s">
        <v>1295</v>
      </c>
    </row>
    <row r="69" spans="1:7" ht="59.15" customHeight="1" x14ac:dyDescent="0.35">
      <c r="A69" s="177"/>
      <c r="B69" s="178" t="s">
        <v>1439</v>
      </c>
      <c r="C69" s="242" t="s">
        <v>552</v>
      </c>
      <c r="D69" s="432" t="s">
        <v>1441</v>
      </c>
      <c r="E69" s="432" t="s">
        <v>1441</v>
      </c>
      <c r="F69" s="593" t="s">
        <v>1137</v>
      </c>
      <c r="G69" s="593" t="s">
        <v>1137</v>
      </c>
    </row>
    <row r="70" spans="1:7" ht="81" customHeight="1" x14ac:dyDescent="0.35">
      <c r="A70" s="177"/>
      <c r="B70" s="178" t="s">
        <v>57</v>
      </c>
      <c r="C70" s="242" t="s">
        <v>817</v>
      </c>
      <c r="D70" s="432"/>
      <c r="E70" s="432" t="s">
        <v>1051</v>
      </c>
      <c r="F70" s="379" t="s">
        <v>1175</v>
      </c>
      <c r="G70" s="244">
        <v>1</v>
      </c>
    </row>
    <row r="71" spans="1:7" ht="79.5" customHeight="1" x14ac:dyDescent="0.35">
      <c r="A71" s="177"/>
      <c r="B71" s="178" t="s">
        <v>56</v>
      </c>
      <c r="C71" s="242" t="s">
        <v>818</v>
      </c>
      <c r="D71" s="432" t="s">
        <v>1052</v>
      </c>
      <c r="E71" s="432" t="s">
        <v>1052</v>
      </c>
      <c r="F71" s="379" t="s">
        <v>1176</v>
      </c>
      <c r="G71" s="379" t="s">
        <v>1295</v>
      </c>
    </row>
    <row r="72" spans="1:7" ht="35" x14ac:dyDescent="0.35">
      <c r="A72" s="177"/>
      <c r="B72" s="178" t="s">
        <v>553</v>
      </c>
      <c r="C72" s="246">
        <v>1000000000</v>
      </c>
      <c r="D72" s="437">
        <v>500000000</v>
      </c>
      <c r="E72" s="591">
        <v>800000000</v>
      </c>
      <c r="F72" s="578" t="s">
        <v>1416</v>
      </c>
      <c r="G72" s="592" t="s">
        <v>1304</v>
      </c>
    </row>
    <row r="73" spans="1:7" ht="139.5" x14ac:dyDescent="0.35">
      <c r="A73" s="177"/>
      <c r="B73" s="178" t="s">
        <v>823</v>
      </c>
      <c r="C73" s="244">
        <v>0.1</v>
      </c>
      <c r="D73" s="438"/>
      <c r="E73" s="578" t="s">
        <v>1416</v>
      </c>
      <c r="F73" s="578" t="s">
        <v>1416</v>
      </c>
      <c r="G73" s="567" t="s">
        <v>1355</v>
      </c>
    </row>
    <row r="74" spans="1:7" x14ac:dyDescent="0.35">
      <c r="A74" s="177"/>
      <c r="B74" s="178"/>
      <c r="C74" s="245"/>
      <c r="D74" s="439"/>
      <c r="E74" s="439"/>
      <c r="F74" s="439"/>
      <c r="G74" s="439"/>
    </row>
    <row r="75" spans="1:7" ht="18" x14ac:dyDescent="0.35">
      <c r="A75" s="749" t="s">
        <v>13</v>
      </c>
      <c r="B75" s="749"/>
      <c r="C75" s="167" t="s">
        <v>13</v>
      </c>
      <c r="D75" s="413"/>
      <c r="E75" s="413"/>
      <c r="F75" s="413"/>
      <c r="G75" s="413"/>
    </row>
    <row r="76" spans="1:7" x14ac:dyDescent="0.35">
      <c r="A76" s="177" t="s">
        <v>1</v>
      </c>
      <c r="B76" s="178" t="s">
        <v>62</v>
      </c>
      <c r="C76" s="242" t="s">
        <v>554</v>
      </c>
      <c r="D76" s="432" t="s">
        <v>576</v>
      </c>
      <c r="E76" s="432" t="s">
        <v>576</v>
      </c>
      <c r="F76" s="407" t="s">
        <v>386</v>
      </c>
      <c r="G76" s="407" t="s">
        <v>386</v>
      </c>
    </row>
    <row r="77" spans="1:7" x14ac:dyDescent="0.35">
      <c r="A77" s="177" t="s">
        <v>1</v>
      </c>
      <c r="B77" s="178" t="s">
        <v>63</v>
      </c>
      <c r="C77" s="242" t="s">
        <v>819</v>
      </c>
      <c r="D77" s="432" t="s">
        <v>93</v>
      </c>
      <c r="E77" s="432" t="s">
        <v>93</v>
      </c>
      <c r="F77" s="432" t="s">
        <v>93</v>
      </c>
      <c r="G77" s="432" t="s">
        <v>93</v>
      </c>
    </row>
    <row r="78" spans="1:7" x14ac:dyDescent="0.35">
      <c r="A78" s="177" t="s">
        <v>1</v>
      </c>
      <c r="B78" s="178" t="s">
        <v>64</v>
      </c>
      <c r="C78" s="242" t="s">
        <v>122</v>
      </c>
      <c r="D78" s="432" t="s">
        <v>389</v>
      </c>
      <c r="E78" s="432" t="s">
        <v>389</v>
      </c>
      <c r="F78" s="432" t="s">
        <v>389</v>
      </c>
      <c r="G78" s="432" t="s">
        <v>389</v>
      </c>
    </row>
    <row r="79" spans="1:7" ht="31" x14ac:dyDescent="0.35">
      <c r="A79" s="177" t="s">
        <v>1</v>
      </c>
      <c r="B79" s="178" t="s">
        <v>65</v>
      </c>
      <c r="C79" s="242" t="s">
        <v>820</v>
      </c>
      <c r="D79" s="432" t="s">
        <v>1060</v>
      </c>
      <c r="E79" s="432" t="s">
        <v>1060</v>
      </c>
      <c r="F79" s="432" t="s">
        <v>389</v>
      </c>
      <c r="G79" s="395" t="s">
        <v>1320</v>
      </c>
    </row>
    <row r="80" spans="1:7" ht="31" x14ac:dyDescent="0.35">
      <c r="A80" s="177"/>
      <c r="B80" s="178" t="s">
        <v>390</v>
      </c>
      <c r="C80" s="242" t="s">
        <v>821</v>
      </c>
      <c r="D80" s="432" t="s">
        <v>1059</v>
      </c>
      <c r="E80" s="432" t="s">
        <v>1059</v>
      </c>
      <c r="F80" s="435" t="s">
        <v>389</v>
      </c>
      <c r="G80" s="432" t="s">
        <v>1302</v>
      </c>
    </row>
    <row r="81" spans="1:7" ht="108" customHeight="1" x14ac:dyDescent="0.35">
      <c r="A81" s="177"/>
      <c r="B81" s="178" t="s">
        <v>665</v>
      </c>
      <c r="C81" s="242" t="s">
        <v>122</v>
      </c>
      <c r="D81" s="432" t="s">
        <v>389</v>
      </c>
      <c r="E81" s="432" t="s">
        <v>389</v>
      </c>
      <c r="F81" s="750" t="s">
        <v>1435</v>
      </c>
      <c r="G81" s="432" t="s">
        <v>389</v>
      </c>
    </row>
    <row r="82" spans="1:7" ht="35" x14ac:dyDescent="0.35">
      <c r="A82" s="177"/>
      <c r="B82" s="178" t="s">
        <v>559</v>
      </c>
      <c r="C82" s="242" t="s">
        <v>122</v>
      </c>
      <c r="D82" s="432" t="s">
        <v>389</v>
      </c>
      <c r="E82" s="432" t="s">
        <v>389</v>
      </c>
      <c r="F82" s="751"/>
      <c r="G82" s="432" t="s">
        <v>389</v>
      </c>
    </row>
    <row r="83" spans="1:7" ht="35" x14ac:dyDescent="0.35">
      <c r="A83" s="177"/>
      <c r="B83" s="178" t="s">
        <v>560</v>
      </c>
      <c r="C83" s="242" t="s">
        <v>122</v>
      </c>
      <c r="D83" s="432" t="s">
        <v>389</v>
      </c>
      <c r="E83" s="432" t="s">
        <v>389</v>
      </c>
      <c r="F83" s="578" t="s">
        <v>1416</v>
      </c>
      <c r="G83" s="432" t="s">
        <v>389</v>
      </c>
    </row>
    <row r="84" spans="1:7" ht="52.5" x14ac:dyDescent="0.35">
      <c r="A84" s="177"/>
      <c r="B84" s="178" t="s">
        <v>666</v>
      </c>
      <c r="C84" s="242" t="s">
        <v>122</v>
      </c>
      <c r="D84" s="432" t="s">
        <v>389</v>
      </c>
      <c r="E84" s="432" t="s">
        <v>389</v>
      </c>
      <c r="F84" s="578" t="s">
        <v>1416</v>
      </c>
      <c r="G84" s="578" t="s">
        <v>1416</v>
      </c>
    </row>
    <row r="85" spans="1:7" ht="52.5" x14ac:dyDescent="0.35">
      <c r="A85" s="177"/>
      <c r="B85" s="178" t="s">
        <v>667</v>
      </c>
      <c r="C85" s="242" t="s">
        <v>122</v>
      </c>
      <c r="D85" s="432" t="s">
        <v>389</v>
      </c>
      <c r="E85" s="432" t="s">
        <v>389</v>
      </c>
      <c r="F85" s="578" t="s">
        <v>1416</v>
      </c>
      <c r="G85" s="432" t="s">
        <v>389</v>
      </c>
    </row>
    <row r="86" spans="1:7" ht="35" x14ac:dyDescent="0.35">
      <c r="A86" s="177"/>
      <c r="B86" s="178" t="s">
        <v>561</v>
      </c>
      <c r="C86" s="242" t="s">
        <v>122</v>
      </c>
      <c r="D86" s="432"/>
      <c r="E86" s="432"/>
      <c r="F86" s="578" t="s">
        <v>1416</v>
      </c>
      <c r="G86" s="432" t="s">
        <v>389</v>
      </c>
    </row>
    <row r="87" spans="1:7" ht="52.5" x14ac:dyDescent="0.35">
      <c r="A87" s="177"/>
      <c r="B87" s="178" t="s">
        <v>668</v>
      </c>
      <c r="C87" s="242" t="s">
        <v>122</v>
      </c>
      <c r="D87" s="432" t="s">
        <v>389</v>
      </c>
      <c r="E87" s="432" t="s">
        <v>389</v>
      </c>
      <c r="F87" s="578" t="s">
        <v>1416</v>
      </c>
      <c r="G87" s="432" t="s">
        <v>389</v>
      </c>
    </row>
    <row r="88" spans="1:7" ht="52.5" x14ac:dyDescent="0.35">
      <c r="A88" s="177"/>
      <c r="B88" s="178" t="s">
        <v>664</v>
      </c>
      <c r="C88" s="242" t="s">
        <v>122</v>
      </c>
      <c r="D88" s="432" t="s">
        <v>389</v>
      </c>
      <c r="E88" s="432" t="s">
        <v>389</v>
      </c>
      <c r="F88" s="578" t="s">
        <v>1416</v>
      </c>
      <c r="G88" s="432" t="s">
        <v>389</v>
      </c>
    </row>
    <row r="89" spans="1:7" ht="46" customHeight="1" x14ac:dyDescent="0.35">
      <c r="A89" s="177" t="s">
        <v>1</v>
      </c>
      <c r="B89" s="178" t="s">
        <v>66</v>
      </c>
      <c r="C89" s="242" t="s">
        <v>122</v>
      </c>
      <c r="D89" s="432"/>
      <c r="E89" s="432" t="s">
        <v>389</v>
      </c>
      <c r="F89" s="578" t="s">
        <v>1416</v>
      </c>
      <c r="G89" s="578" t="s">
        <v>1416</v>
      </c>
    </row>
    <row r="90" spans="1:7" hidden="1" x14ac:dyDescent="0.35">
      <c r="A90" s="177" t="s">
        <v>1</v>
      </c>
      <c r="B90" s="178" t="s">
        <v>67</v>
      </c>
      <c r="C90" s="242" t="s">
        <v>122</v>
      </c>
      <c r="D90" s="432"/>
      <c r="E90" s="434"/>
      <c r="F90" s="578" t="s">
        <v>1416</v>
      </c>
      <c r="G90" s="434"/>
    </row>
    <row r="91" spans="1:7" ht="31.5" customHeight="1" x14ac:dyDescent="0.35">
      <c r="A91" s="177"/>
      <c r="B91" s="178" t="s">
        <v>31</v>
      </c>
      <c r="C91" s="242" t="s">
        <v>122</v>
      </c>
      <c r="D91" s="432"/>
      <c r="E91" s="578" t="s">
        <v>1416</v>
      </c>
      <c r="F91" s="578" t="s">
        <v>1416</v>
      </c>
      <c r="G91" s="435" t="s">
        <v>1303</v>
      </c>
    </row>
    <row r="92" spans="1:7" ht="35" x14ac:dyDescent="0.35">
      <c r="A92" s="177"/>
      <c r="B92" s="178" t="s">
        <v>563</v>
      </c>
      <c r="C92" s="242" t="s">
        <v>122</v>
      </c>
      <c r="D92" s="432"/>
      <c r="E92" s="434"/>
      <c r="F92" s="578" t="s">
        <v>1416</v>
      </c>
      <c r="G92" s="432" t="s">
        <v>389</v>
      </c>
    </row>
    <row r="93" spans="1:7" ht="52.5" x14ac:dyDescent="0.35">
      <c r="A93" s="177"/>
      <c r="B93" s="178" t="s">
        <v>562</v>
      </c>
      <c r="C93" s="242" t="s">
        <v>122</v>
      </c>
      <c r="D93" s="432"/>
      <c r="E93" s="435" t="s">
        <v>389</v>
      </c>
      <c r="F93" s="578" t="s">
        <v>1416</v>
      </c>
      <c r="G93" s="435" t="s">
        <v>389</v>
      </c>
    </row>
    <row r="94" spans="1:7" ht="26.25" customHeight="1" x14ac:dyDescent="0.35">
      <c r="A94" s="177"/>
      <c r="B94" s="178" t="s">
        <v>1061</v>
      </c>
      <c r="C94" s="245"/>
      <c r="D94" s="432" t="s">
        <v>389</v>
      </c>
      <c r="E94" s="439" t="s">
        <v>85</v>
      </c>
      <c r="F94" s="439" t="s">
        <v>85</v>
      </c>
      <c r="G94" s="544" t="s">
        <v>85</v>
      </c>
    </row>
    <row r="95" spans="1:7" ht="35" x14ac:dyDescent="0.35">
      <c r="A95" s="177"/>
      <c r="B95" s="178" t="s">
        <v>1062</v>
      </c>
      <c r="C95" s="245"/>
      <c r="D95" s="432" t="s">
        <v>389</v>
      </c>
      <c r="E95" s="432" t="s">
        <v>389</v>
      </c>
      <c r="F95" s="432" t="s">
        <v>1183</v>
      </c>
      <c r="G95" s="432"/>
    </row>
    <row r="96" spans="1:7" ht="175" x14ac:dyDescent="0.35">
      <c r="A96" s="177"/>
      <c r="B96" s="178" t="s">
        <v>1102</v>
      </c>
      <c r="C96" s="245"/>
      <c r="D96" s="439"/>
      <c r="E96" s="432" t="s">
        <v>389</v>
      </c>
      <c r="F96" s="432"/>
      <c r="G96" s="432"/>
    </row>
    <row r="97" spans="1:7" ht="402.5" x14ac:dyDescent="0.35">
      <c r="A97" s="177"/>
      <c r="B97" s="178" t="s">
        <v>1305</v>
      </c>
      <c r="C97" s="245"/>
      <c r="D97" s="439"/>
      <c r="E97" s="432"/>
      <c r="F97" s="432"/>
      <c r="G97" s="432" t="s">
        <v>389</v>
      </c>
    </row>
    <row r="98" spans="1:7" x14ac:dyDescent="0.35">
      <c r="A98" s="177"/>
      <c r="B98" s="178"/>
      <c r="C98" s="245"/>
      <c r="D98" s="439"/>
      <c r="E98" s="439"/>
      <c r="F98" s="439"/>
      <c r="G98" s="439"/>
    </row>
    <row r="99" spans="1:7" ht="18" x14ac:dyDescent="0.35">
      <c r="A99" s="749" t="s">
        <v>28</v>
      </c>
      <c r="B99" s="749"/>
      <c r="C99" s="167" t="s">
        <v>565</v>
      </c>
      <c r="D99" s="413"/>
      <c r="E99" s="413"/>
      <c r="F99" s="413"/>
      <c r="G99" s="413"/>
    </row>
    <row r="100" spans="1:7" ht="52.5" x14ac:dyDescent="0.35">
      <c r="A100" s="177"/>
      <c r="B100" s="178" t="s">
        <v>1064</v>
      </c>
      <c r="C100" s="179" t="s">
        <v>379</v>
      </c>
      <c r="D100" s="432" t="s">
        <v>389</v>
      </c>
      <c r="E100" s="432" t="s">
        <v>389</v>
      </c>
      <c r="F100" s="432"/>
      <c r="G100" s="432"/>
    </row>
    <row r="101" spans="1:7" x14ac:dyDescent="0.35">
      <c r="A101" s="177"/>
      <c r="B101" s="178"/>
      <c r="C101" s="179"/>
      <c r="D101" s="440"/>
      <c r="E101" s="440"/>
      <c r="F101" s="440"/>
      <c r="G101" s="440"/>
    </row>
    <row r="102" spans="1:7" x14ac:dyDescent="0.35">
      <c r="A102" s="177"/>
      <c r="B102" s="178"/>
      <c r="C102" s="179"/>
      <c r="D102" s="440"/>
      <c r="E102" s="440"/>
      <c r="F102" s="440"/>
      <c r="G102" s="440"/>
    </row>
    <row r="103" spans="1:7" ht="18" x14ac:dyDescent="0.35">
      <c r="A103" s="752" t="s">
        <v>29</v>
      </c>
      <c r="B103" s="752"/>
      <c r="C103" s="167" t="s">
        <v>565</v>
      </c>
      <c r="D103" s="413"/>
      <c r="E103" s="413"/>
      <c r="F103" s="413"/>
      <c r="G103" s="413"/>
    </row>
    <row r="104" spans="1:7" ht="28" x14ac:dyDescent="0.35">
      <c r="A104" s="177"/>
      <c r="B104" s="378" t="s">
        <v>1101</v>
      </c>
      <c r="C104" s="273"/>
      <c r="D104" s="432" t="s">
        <v>389</v>
      </c>
      <c r="E104" s="432" t="s">
        <v>389</v>
      </c>
      <c r="F104" s="445" t="s">
        <v>1184</v>
      </c>
      <c r="G104" s="445" t="s">
        <v>1184</v>
      </c>
    </row>
    <row r="105" spans="1:7" x14ac:dyDescent="0.35">
      <c r="A105" s="177"/>
      <c r="B105" s="178" t="s">
        <v>1065</v>
      </c>
      <c r="C105" s="273"/>
      <c r="D105" s="432" t="s">
        <v>389</v>
      </c>
      <c r="E105" s="432" t="s">
        <v>389</v>
      </c>
      <c r="F105" s="432"/>
      <c r="G105" s="432"/>
    </row>
    <row r="106" spans="1:7" x14ac:dyDescent="0.35">
      <c r="A106" s="177"/>
      <c r="B106" s="178" t="s">
        <v>1066</v>
      </c>
      <c r="C106" s="273"/>
      <c r="D106" s="432" t="s">
        <v>389</v>
      </c>
      <c r="E106" s="432" t="s">
        <v>389</v>
      </c>
      <c r="F106" s="432"/>
      <c r="G106" s="432"/>
    </row>
    <row r="107" spans="1:7" x14ac:dyDescent="0.35">
      <c r="A107" s="177"/>
      <c r="B107" s="178" t="s">
        <v>1067</v>
      </c>
      <c r="C107" s="273"/>
      <c r="D107" s="432" t="s">
        <v>389</v>
      </c>
      <c r="E107" s="432" t="s">
        <v>389</v>
      </c>
      <c r="F107" s="432"/>
      <c r="G107" s="432"/>
    </row>
    <row r="108" spans="1:7" ht="35" x14ac:dyDescent="0.35">
      <c r="A108" s="177"/>
      <c r="B108" s="178" t="s">
        <v>1068</v>
      </c>
      <c r="C108" s="273"/>
      <c r="D108" s="432" t="s">
        <v>389</v>
      </c>
      <c r="E108" s="432" t="s">
        <v>389</v>
      </c>
      <c r="F108" s="432"/>
      <c r="G108" s="432"/>
    </row>
    <row r="109" spans="1:7" x14ac:dyDescent="0.35">
      <c r="A109" s="177"/>
      <c r="B109" s="178" t="s">
        <v>1069</v>
      </c>
      <c r="C109" s="273"/>
      <c r="D109" s="432" t="s">
        <v>389</v>
      </c>
      <c r="E109" s="432" t="s">
        <v>389</v>
      </c>
      <c r="F109" s="432"/>
      <c r="G109" s="432"/>
    </row>
    <row r="110" spans="1:7" x14ac:dyDescent="0.35">
      <c r="A110" s="177"/>
      <c r="B110" s="178" t="s">
        <v>1070</v>
      </c>
      <c r="C110" s="273"/>
      <c r="D110" s="432" t="s">
        <v>389</v>
      </c>
      <c r="E110" s="432" t="s">
        <v>389</v>
      </c>
      <c r="F110" s="432"/>
      <c r="G110" s="432"/>
    </row>
    <row r="111" spans="1:7" ht="35" x14ac:dyDescent="0.35">
      <c r="A111" s="177"/>
      <c r="B111" s="178" t="s">
        <v>1071</v>
      </c>
      <c r="C111" s="273"/>
      <c r="D111" s="432" t="s">
        <v>389</v>
      </c>
      <c r="E111" s="432" t="s">
        <v>389</v>
      </c>
      <c r="F111" s="432"/>
      <c r="G111" s="432"/>
    </row>
    <row r="112" spans="1:7" x14ac:dyDescent="0.35">
      <c r="A112" s="177"/>
      <c r="B112" s="178" t="s">
        <v>1072</v>
      </c>
      <c r="C112" s="273"/>
      <c r="D112" s="432" t="s">
        <v>389</v>
      </c>
      <c r="E112" s="432" t="s">
        <v>389</v>
      </c>
      <c r="F112" s="432"/>
      <c r="G112" s="432"/>
    </row>
    <row r="113" spans="1:7" ht="35" x14ac:dyDescent="0.35">
      <c r="A113" s="177"/>
      <c r="B113" s="178" t="s">
        <v>1073</v>
      </c>
      <c r="C113" s="273"/>
      <c r="D113" s="432" t="s">
        <v>389</v>
      </c>
      <c r="E113" s="432" t="s">
        <v>389</v>
      </c>
      <c r="F113" s="432"/>
      <c r="G113" s="432"/>
    </row>
    <row r="114" spans="1:7" x14ac:dyDescent="0.35">
      <c r="A114" s="177"/>
      <c r="B114" s="178" t="s">
        <v>1074</v>
      </c>
      <c r="C114" s="273"/>
      <c r="D114" s="432" t="s">
        <v>389</v>
      </c>
      <c r="E114" s="432" t="s">
        <v>389</v>
      </c>
      <c r="F114" s="432"/>
      <c r="G114" s="432"/>
    </row>
    <row r="115" spans="1:7" x14ac:dyDescent="0.35">
      <c r="A115" s="177"/>
      <c r="B115" s="178" t="s">
        <v>1075</v>
      </c>
      <c r="C115" s="273"/>
      <c r="D115" s="432" t="s">
        <v>389</v>
      </c>
      <c r="E115" s="432" t="s">
        <v>389</v>
      </c>
      <c r="F115" s="432"/>
      <c r="G115" s="432"/>
    </row>
    <row r="116" spans="1:7" ht="310" x14ac:dyDescent="0.35">
      <c r="A116" s="177"/>
      <c r="B116" s="178" t="s">
        <v>1076</v>
      </c>
      <c r="C116" s="273"/>
      <c r="D116" s="432" t="s">
        <v>389</v>
      </c>
      <c r="E116" s="432" t="s">
        <v>389</v>
      </c>
      <c r="F116" s="432"/>
      <c r="G116" s="432" t="s">
        <v>1306</v>
      </c>
    </row>
    <row r="117" spans="1:7" ht="35" x14ac:dyDescent="0.35">
      <c r="A117" s="177"/>
      <c r="B117" s="178" t="s">
        <v>1077</v>
      </c>
      <c r="C117" s="273"/>
      <c r="D117" s="432" t="s">
        <v>389</v>
      </c>
      <c r="E117" s="432" t="s">
        <v>389</v>
      </c>
      <c r="F117" s="432"/>
      <c r="G117" s="432"/>
    </row>
    <row r="118" spans="1:7" ht="24" customHeight="1" x14ac:dyDescent="0.35">
      <c r="A118" s="177"/>
      <c r="B118" s="178" t="s">
        <v>1078</v>
      </c>
      <c r="C118" s="273"/>
      <c r="D118" s="432" t="s">
        <v>389</v>
      </c>
      <c r="E118" s="432" t="s">
        <v>389</v>
      </c>
      <c r="F118" s="432"/>
      <c r="G118" s="432"/>
    </row>
    <row r="119" spans="1:7" ht="35" x14ac:dyDescent="0.35">
      <c r="A119" s="177"/>
      <c r="B119" s="178" t="s">
        <v>1079</v>
      </c>
      <c r="C119" s="273"/>
      <c r="D119" s="432" t="s">
        <v>389</v>
      </c>
      <c r="E119" s="432" t="s">
        <v>389</v>
      </c>
      <c r="F119" s="432"/>
      <c r="G119" s="432"/>
    </row>
    <row r="120" spans="1:7" ht="70" x14ac:dyDescent="0.35">
      <c r="A120" s="177"/>
      <c r="B120" s="178" t="s">
        <v>1080</v>
      </c>
      <c r="C120" s="273"/>
      <c r="D120" s="432" t="s">
        <v>389</v>
      </c>
      <c r="E120" s="432" t="s">
        <v>389</v>
      </c>
      <c r="F120" s="432"/>
      <c r="G120" s="432"/>
    </row>
    <row r="121" spans="1:7" x14ac:dyDescent="0.35">
      <c r="A121" s="177"/>
      <c r="B121" s="178" t="s">
        <v>1081</v>
      </c>
      <c r="C121" s="273"/>
      <c r="D121" s="432" t="s">
        <v>389</v>
      </c>
      <c r="E121" s="432" t="s">
        <v>389</v>
      </c>
      <c r="F121" s="432"/>
      <c r="G121" s="432"/>
    </row>
    <row r="122" spans="1:7" ht="139.5" x14ac:dyDescent="0.35">
      <c r="A122" s="177"/>
      <c r="B122" s="178" t="s">
        <v>1082</v>
      </c>
      <c r="C122" s="273"/>
      <c r="D122" s="432" t="s">
        <v>389</v>
      </c>
      <c r="E122" s="432" t="s">
        <v>389</v>
      </c>
      <c r="F122" s="432"/>
      <c r="G122" s="432" t="s">
        <v>1307</v>
      </c>
    </row>
    <row r="123" spans="1:7" ht="35" x14ac:dyDescent="0.35">
      <c r="A123" s="177"/>
      <c r="B123" s="178" t="s">
        <v>1083</v>
      </c>
      <c r="C123" s="273"/>
      <c r="D123" s="432" t="s">
        <v>389</v>
      </c>
      <c r="E123" s="432" t="s">
        <v>389</v>
      </c>
      <c r="F123" s="432"/>
      <c r="G123" s="432"/>
    </row>
    <row r="124" spans="1:7" x14ac:dyDescent="0.35">
      <c r="A124" s="177"/>
      <c r="B124" s="178" t="s">
        <v>1084</v>
      </c>
      <c r="C124" s="273"/>
      <c r="D124" s="432" t="s">
        <v>389</v>
      </c>
      <c r="E124" s="432" t="s">
        <v>389</v>
      </c>
      <c r="F124" s="432"/>
      <c r="G124" s="432"/>
    </row>
    <row r="125" spans="1:7" x14ac:dyDescent="0.35">
      <c r="A125" s="177"/>
      <c r="B125" s="178" t="s">
        <v>1085</v>
      </c>
      <c r="C125" s="273"/>
      <c r="D125" s="432" t="s">
        <v>389</v>
      </c>
      <c r="E125" s="432" t="s">
        <v>389</v>
      </c>
      <c r="F125" s="432"/>
      <c r="G125" s="432"/>
    </row>
    <row r="126" spans="1:7" x14ac:dyDescent="0.35">
      <c r="A126" s="177"/>
      <c r="B126" s="178" t="s">
        <v>1086</v>
      </c>
      <c r="C126" s="273"/>
      <c r="D126" s="432"/>
      <c r="E126" s="441" t="s">
        <v>389</v>
      </c>
      <c r="F126" s="441"/>
      <c r="G126" s="441"/>
    </row>
    <row r="127" spans="1:7" x14ac:dyDescent="0.35">
      <c r="A127" s="177"/>
      <c r="B127" s="178" t="s">
        <v>1087</v>
      </c>
      <c r="C127" s="273"/>
      <c r="D127" s="432" t="s">
        <v>389</v>
      </c>
      <c r="E127" s="432" t="s">
        <v>389</v>
      </c>
      <c r="F127" s="432"/>
      <c r="G127" s="432"/>
    </row>
    <row r="128" spans="1:7" x14ac:dyDescent="0.35">
      <c r="A128" s="177"/>
      <c r="B128" s="178" t="s">
        <v>1088</v>
      </c>
      <c r="C128" s="273"/>
      <c r="D128" s="432" t="s">
        <v>389</v>
      </c>
      <c r="E128" s="432" t="s">
        <v>389</v>
      </c>
      <c r="F128" s="432"/>
      <c r="G128" s="432"/>
    </row>
    <row r="129" spans="1:7" x14ac:dyDescent="0.35">
      <c r="A129" s="177"/>
      <c r="B129" s="178" t="s">
        <v>1089</v>
      </c>
      <c r="C129" s="273"/>
      <c r="D129" s="432" t="s">
        <v>389</v>
      </c>
      <c r="E129" s="432" t="s">
        <v>389</v>
      </c>
      <c r="F129" s="432"/>
      <c r="G129" s="432"/>
    </row>
    <row r="130" spans="1:7" x14ac:dyDescent="0.35">
      <c r="A130" s="177"/>
      <c r="B130" s="178" t="s">
        <v>1090</v>
      </c>
      <c r="C130" s="273"/>
      <c r="D130" s="432" t="s">
        <v>389</v>
      </c>
      <c r="E130" s="432" t="s">
        <v>389</v>
      </c>
      <c r="F130" s="432"/>
      <c r="G130" s="432"/>
    </row>
    <row r="131" spans="1:7" x14ac:dyDescent="0.35">
      <c r="A131" s="177"/>
      <c r="B131" s="178" t="s">
        <v>1091</v>
      </c>
      <c r="C131" s="273"/>
      <c r="D131" s="432" t="s">
        <v>389</v>
      </c>
      <c r="E131" s="432" t="s">
        <v>389</v>
      </c>
      <c r="F131" s="432"/>
      <c r="G131" s="432"/>
    </row>
    <row r="132" spans="1:7" ht="87.5" x14ac:dyDescent="0.35">
      <c r="A132" s="177"/>
      <c r="B132" s="178" t="s">
        <v>1092</v>
      </c>
      <c r="C132" s="273"/>
      <c r="D132" s="432" t="s">
        <v>389</v>
      </c>
      <c r="E132" s="432" t="s">
        <v>389</v>
      </c>
      <c r="F132" s="432"/>
      <c r="G132" s="432"/>
    </row>
    <row r="133" spans="1:7" ht="140" x14ac:dyDescent="0.35">
      <c r="A133" s="177"/>
      <c r="B133" s="178" t="s">
        <v>1093</v>
      </c>
      <c r="C133" s="273"/>
      <c r="D133" s="432" t="s">
        <v>389</v>
      </c>
      <c r="E133" s="432" t="s">
        <v>389</v>
      </c>
      <c r="F133" s="432"/>
      <c r="G133" s="432"/>
    </row>
    <row r="134" spans="1:7" ht="227.5" x14ac:dyDescent="0.35">
      <c r="A134" s="177"/>
      <c r="B134" s="178" t="s">
        <v>1094</v>
      </c>
      <c r="C134" s="273"/>
      <c r="D134" s="432" t="s">
        <v>389</v>
      </c>
      <c r="E134" s="432" t="s">
        <v>389</v>
      </c>
      <c r="F134" s="432"/>
      <c r="G134" s="432"/>
    </row>
    <row r="135" spans="1:7" ht="105" x14ac:dyDescent="0.35">
      <c r="A135" s="177"/>
      <c r="B135" s="178" t="s">
        <v>1095</v>
      </c>
      <c r="C135" s="273"/>
      <c r="D135" s="442"/>
      <c r="E135" s="441" t="s">
        <v>389</v>
      </c>
      <c r="F135" s="441"/>
      <c r="G135" s="441"/>
    </row>
    <row r="136" spans="1:7" ht="52.5" x14ac:dyDescent="0.35">
      <c r="A136" s="177"/>
      <c r="B136" s="178" t="s">
        <v>1096</v>
      </c>
      <c r="C136" s="273"/>
      <c r="D136" s="442"/>
      <c r="E136" s="441" t="s">
        <v>389</v>
      </c>
      <c r="F136" s="441"/>
      <c r="G136" s="441"/>
    </row>
    <row r="137" spans="1:7" x14ac:dyDescent="0.35">
      <c r="A137" s="177"/>
      <c r="B137" s="178" t="s">
        <v>1097</v>
      </c>
      <c r="C137" s="273"/>
      <c r="D137" s="442"/>
      <c r="E137" s="441" t="s">
        <v>389</v>
      </c>
      <c r="F137" s="441"/>
      <c r="G137" s="441"/>
    </row>
    <row r="138" spans="1:7" ht="35" x14ac:dyDescent="0.35">
      <c r="A138" s="177"/>
      <c r="B138" s="178" t="s">
        <v>1098</v>
      </c>
      <c r="C138" s="273"/>
      <c r="D138" s="442"/>
      <c r="E138" s="441" t="s">
        <v>389</v>
      </c>
      <c r="F138" s="441"/>
      <c r="G138" s="441"/>
    </row>
    <row r="139" spans="1:7" ht="35" x14ac:dyDescent="0.35">
      <c r="A139" s="177"/>
      <c r="B139" s="178" t="s">
        <v>1099</v>
      </c>
      <c r="C139" s="273"/>
      <c r="D139" s="442"/>
      <c r="E139" s="441" t="s">
        <v>389</v>
      </c>
      <c r="F139" s="441"/>
      <c r="G139" s="441"/>
    </row>
    <row r="140" spans="1:7" ht="70" x14ac:dyDescent="0.35">
      <c r="A140" s="177"/>
      <c r="B140" s="178" t="s">
        <v>1100</v>
      </c>
      <c r="C140" s="273"/>
      <c r="D140" s="442"/>
      <c r="E140" s="441" t="s">
        <v>389</v>
      </c>
      <c r="F140" s="441"/>
      <c r="G140" s="441"/>
    </row>
    <row r="141" spans="1:7" x14ac:dyDescent="0.35">
      <c r="A141" s="177"/>
      <c r="B141" s="178"/>
      <c r="C141" s="273"/>
      <c r="D141" s="442"/>
      <c r="E141" s="432"/>
      <c r="F141" s="432"/>
      <c r="G141" s="432"/>
    </row>
    <row r="142" spans="1:7" ht="18" x14ac:dyDescent="0.35">
      <c r="A142" s="752" t="s">
        <v>515</v>
      </c>
      <c r="B142" s="752"/>
      <c r="C142" s="167"/>
      <c r="D142" s="413"/>
      <c r="E142" s="413"/>
      <c r="F142" s="413"/>
      <c r="G142" s="413"/>
    </row>
    <row r="143" spans="1:7" ht="70" x14ac:dyDescent="0.35">
      <c r="A143" s="177"/>
      <c r="B143" s="178" t="s">
        <v>1103</v>
      </c>
      <c r="C143" s="237"/>
      <c r="D143" s="424"/>
      <c r="E143" s="432" t="s">
        <v>389</v>
      </c>
      <c r="F143" s="432"/>
      <c r="G143" s="432"/>
    </row>
    <row r="144" spans="1:7" x14ac:dyDescent="0.35">
      <c r="A144" s="177"/>
      <c r="B144" s="178"/>
      <c r="C144" s="237"/>
      <c r="D144" s="424"/>
      <c r="E144" s="424"/>
      <c r="F144" s="424"/>
      <c r="G144" s="424"/>
    </row>
    <row r="145" spans="1:7" ht="18" x14ac:dyDescent="0.35">
      <c r="A145" s="178"/>
      <c r="B145" s="75" t="s">
        <v>15</v>
      </c>
      <c r="C145" s="167" t="s">
        <v>671</v>
      </c>
      <c r="D145" s="413"/>
      <c r="E145" s="413" t="s">
        <v>386</v>
      </c>
      <c r="F145" s="413"/>
      <c r="G145" s="413" t="s">
        <v>85</v>
      </c>
    </row>
    <row r="146" spans="1:7" x14ac:dyDescent="0.35">
      <c r="A146" s="178"/>
      <c r="B146" s="179" t="s">
        <v>379</v>
      </c>
      <c r="C146" s="237" t="s">
        <v>379</v>
      </c>
      <c r="D146" s="424"/>
      <c r="E146" s="424"/>
      <c r="F146" s="382"/>
      <c r="G146" s="382"/>
    </row>
    <row r="147" spans="1:7" ht="31" x14ac:dyDescent="0.35">
      <c r="A147" s="178"/>
      <c r="B147" s="75" t="s">
        <v>38</v>
      </c>
      <c r="C147" s="167" t="s">
        <v>386</v>
      </c>
      <c r="D147" s="413"/>
      <c r="E147" s="413" t="s">
        <v>1438</v>
      </c>
      <c r="F147" s="381" t="s">
        <v>1163</v>
      </c>
      <c r="G147" s="381" t="s">
        <v>1344</v>
      </c>
    </row>
    <row r="148" spans="1:7" x14ac:dyDescent="0.35">
      <c r="A148" s="178"/>
      <c r="B148" s="179"/>
      <c r="C148" s="237"/>
      <c r="D148" s="424"/>
      <c r="E148" s="424"/>
      <c r="F148" s="382"/>
      <c r="G148" s="382"/>
    </row>
    <row r="149" spans="1:7" ht="18" x14ac:dyDescent="0.35">
      <c r="A149" s="178"/>
      <c r="B149" s="76" t="s">
        <v>380</v>
      </c>
      <c r="C149" s="274">
        <v>0.18</v>
      </c>
      <c r="D149" s="443"/>
      <c r="E149" s="443">
        <v>0.18</v>
      </c>
      <c r="F149" s="414">
        <v>0.15</v>
      </c>
      <c r="G149" s="414">
        <v>0.16</v>
      </c>
    </row>
    <row r="150" spans="1:7" x14ac:dyDescent="0.35">
      <c r="A150" s="178"/>
      <c r="B150" s="179"/>
      <c r="C150" s="237"/>
      <c r="D150" s="424"/>
      <c r="E150" s="424"/>
      <c r="F150" s="394"/>
      <c r="G150" s="394"/>
    </row>
    <row r="151" spans="1:7" ht="19.5" customHeight="1" x14ac:dyDescent="0.35">
      <c r="A151" s="178"/>
      <c r="B151" s="75" t="s">
        <v>383</v>
      </c>
      <c r="C151" s="167" t="s">
        <v>565</v>
      </c>
      <c r="D151" s="415" t="s">
        <v>935</v>
      </c>
      <c r="E151" s="415" t="s">
        <v>935</v>
      </c>
      <c r="F151" s="415" t="s">
        <v>1164</v>
      </c>
      <c r="G151" s="525" t="s">
        <v>1308</v>
      </c>
    </row>
    <row r="152" spans="1:7" x14ac:dyDescent="0.35">
      <c r="A152" s="178"/>
      <c r="B152" s="179"/>
      <c r="C152" s="237"/>
      <c r="D152" s="424"/>
      <c r="E152" s="424"/>
      <c r="F152" s="394"/>
      <c r="G152" s="505"/>
    </row>
    <row r="153" spans="1:7" ht="19.5" customHeight="1" x14ac:dyDescent="0.35">
      <c r="A153" s="178"/>
      <c r="B153" s="75" t="s">
        <v>384</v>
      </c>
      <c r="C153" s="167" t="s">
        <v>381</v>
      </c>
      <c r="D153" s="413" t="s">
        <v>936</v>
      </c>
      <c r="E153" s="413" t="s">
        <v>85</v>
      </c>
      <c r="F153" s="381" t="s">
        <v>85</v>
      </c>
      <c r="G153" s="381" t="s">
        <v>85</v>
      </c>
    </row>
    <row r="154" spans="1:7" ht="19.5" customHeight="1" x14ac:dyDescent="0.35">
      <c r="A154" s="172"/>
      <c r="B154" s="367"/>
      <c r="C154" s="368"/>
    </row>
    <row r="155" spans="1:7" x14ac:dyDescent="0.35">
      <c r="C155" s="275"/>
    </row>
    <row r="156" spans="1:7" x14ac:dyDescent="0.35">
      <c r="A156" s="205" t="s">
        <v>1190</v>
      </c>
    </row>
    <row r="157" spans="1:7" ht="18.5" x14ac:dyDescent="0.45">
      <c r="A157" s="38" t="s">
        <v>1189</v>
      </c>
    </row>
  </sheetData>
  <mergeCells count="17">
    <mergeCell ref="B2:C2"/>
    <mergeCell ref="A103:B103"/>
    <mergeCell ref="A24:B24"/>
    <mergeCell ref="A14:B14"/>
    <mergeCell ref="A16:B16"/>
    <mergeCell ref="A18:B18"/>
    <mergeCell ref="A20:B20"/>
    <mergeCell ref="A22:B22"/>
    <mergeCell ref="A75:B75"/>
    <mergeCell ref="A99:B99"/>
    <mergeCell ref="A26:B26"/>
    <mergeCell ref="A29:B29"/>
    <mergeCell ref="A32:B32"/>
    <mergeCell ref="A40:B40"/>
    <mergeCell ref="A62:B62"/>
    <mergeCell ref="F81:F82"/>
    <mergeCell ref="A142:B142"/>
  </mergeCells>
  <printOptions horizontalCentered="1"/>
  <pageMargins left="0" right="0" top="0.98425196850393704" bottom="0.55118110236220474" header="0.31496062992125984" footer="0.31496062992125984"/>
  <pageSetup scale="17" orientation="portrait" r:id="rId1"/>
  <headerFooter>
    <oddFooter>&amp;RPág.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784"/>
  <sheetViews>
    <sheetView showGridLines="0" view="pageBreakPreview" zoomScale="90" zoomScaleNormal="75" zoomScaleSheetLayoutView="90" workbookViewId="0">
      <selection activeCell="F9" sqref="F9:G9"/>
    </sheetView>
  </sheetViews>
  <sheetFormatPr baseColWidth="10" defaultColWidth="12.81640625" defaultRowHeight="18.5" x14ac:dyDescent="0.45"/>
  <cols>
    <col min="1" max="1" width="2.81640625" style="38" customWidth="1"/>
    <col min="2" max="2" width="80.7265625" style="38" customWidth="1"/>
    <col min="3" max="3" width="90.54296875" style="48" customWidth="1"/>
    <col min="4" max="4" width="25.453125" style="38" customWidth="1"/>
    <col min="5" max="7" width="25.7265625" style="38" customWidth="1"/>
    <col min="8" max="251" width="12.81640625" style="38"/>
    <col min="252" max="252" width="2.81640625" style="38" customWidth="1"/>
    <col min="253" max="254" width="98.81640625" style="38" customWidth="1"/>
    <col min="255" max="507" width="12.81640625" style="38"/>
    <col min="508" max="508" width="2.81640625" style="38" customWidth="1"/>
    <col min="509" max="510" width="98.81640625" style="38" customWidth="1"/>
    <col min="511" max="763" width="12.81640625" style="38"/>
    <col min="764" max="764" width="2.81640625" style="38" customWidth="1"/>
    <col min="765" max="766" width="98.81640625" style="38" customWidth="1"/>
    <col min="767" max="1019" width="12.81640625" style="38"/>
    <col min="1020" max="1020" width="2.81640625" style="38" customWidth="1"/>
    <col min="1021" max="1022" width="98.81640625" style="38" customWidth="1"/>
    <col min="1023" max="1275" width="12.81640625" style="38"/>
    <col min="1276" max="1276" width="2.81640625" style="38" customWidth="1"/>
    <col min="1277" max="1278" width="98.81640625" style="38" customWidth="1"/>
    <col min="1279" max="1531" width="12.81640625" style="38"/>
    <col min="1532" max="1532" width="2.81640625" style="38" customWidth="1"/>
    <col min="1533" max="1534" width="98.81640625" style="38" customWidth="1"/>
    <col min="1535" max="1787" width="12.81640625" style="38"/>
    <col min="1788" max="1788" width="2.81640625" style="38" customWidth="1"/>
    <col min="1789" max="1790" width="98.81640625" style="38" customWidth="1"/>
    <col min="1791" max="2043" width="12.81640625" style="38"/>
    <col min="2044" max="2044" width="2.81640625" style="38" customWidth="1"/>
    <col min="2045" max="2046" width="98.81640625" style="38" customWidth="1"/>
    <col min="2047" max="2299" width="12.81640625" style="38"/>
    <col min="2300" max="2300" width="2.81640625" style="38" customWidth="1"/>
    <col min="2301" max="2302" width="98.81640625" style="38" customWidth="1"/>
    <col min="2303" max="2555" width="12.81640625" style="38"/>
    <col min="2556" max="2556" width="2.81640625" style="38" customWidth="1"/>
    <col min="2557" max="2558" width="98.81640625" style="38" customWidth="1"/>
    <col min="2559" max="2811" width="12.81640625" style="38"/>
    <col min="2812" max="2812" width="2.81640625" style="38" customWidth="1"/>
    <col min="2813" max="2814" width="98.81640625" style="38" customWidth="1"/>
    <col min="2815" max="3067" width="12.81640625" style="38"/>
    <col min="3068" max="3068" width="2.81640625" style="38" customWidth="1"/>
    <col min="3069" max="3070" width="98.81640625" style="38" customWidth="1"/>
    <col min="3071" max="3323" width="12.81640625" style="38"/>
    <col min="3324" max="3324" width="2.81640625" style="38" customWidth="1"/>
    <col min="3325" max="3326" width="98.81640625" style="38" customWidth="1"/>
    <col min="3327" max="3579" width="12.81640625" style="38"/>
    <col min="3580" max="3580" width="2.81640625" style="38" customWidth="1"/>
    <col min="3581" max="3582" width="98.81640625" style="38" customWidth="1"/>
    <col min="3583" max="3835" width="12.81640625" style="38"/>
    <col min="3836" max="3836" width="2.81640625" style="38" customWidth="1"/>
    <col min="3837" max="3838" width="98.81640625" style="38" customWidth="1"/>
    <col min="3839" max="4091" width="12.81640625" style="38"/>
    <col min="4092" max="4092" width="2.81640625" style="38" customWidth="1"/>
    <col min="4093" max="4094" width="98.81640625" style="38" customWidth="1"/>
    <col min="4095" max="4347" width="12.81640625" style="38"/>
    <col min="4348" max="4348" width="2.81640625" style="38" customWidth="1"/>
    <col min="4349" max="4350" width="98.81640625" style="38" customWidth="1"/>
    <col min="4351" max="4603" width="12.81640625" style="38"/>
    <col min="4604" max="4604" width="2.81640625" style="38" customWidth="1"/>
    <col min="4605" max="4606" width="98.81640625" style="38" customWidth="1"/>
    <col min="4607" max="4859" width="12.81640625" style="38"/>
    <col min="4860" max="4860" width="2.81640625" style="38" customWidth="1"/>
    <col min="4861" max="4862" width="98.81640625" style="38" customWidth="1"/>
    <col min="4863" max="5115" width="12.81640625" style="38"/>
    <col min="5116" max="5116" width="2.81640625" style="38" customWidth="1"/>
    <col min="5117" max="5118" width="98.81640625" style="38" customWidth="1"/>
    <col min="5119" max="5371" width="12.81640625" style="38"/>
    <col min="5372" max="5372" width="2.81640625" style="38" customWidth="1"/>
    <col min="5373" max="5374" width="98.81640625" style="38" customWidth="1"/>
    <col min="5375" max="5627" width="12.81640625" style="38"/>
    <col min="5628" max="5628" width="2.81640625" style="38" customWidth="1"/>
    <col min="5629" max="5630" width="98.81640625" style="38" customWidth="1"/>
    <col min="5631" max="5883" width="12.81640625" style="38"/>
    <col min="5884" max="5884" width="2.81640625" style="38" customWidth="1"/>
    <col min="5885" max="5886" width="98.81640625" style="38" customWidth="1"/>
    <col min="5887" max="6139" width="12.81640625" style="38"/>
    <col min="6140" max="6140" width="2.81640625" style="38" customWidth="1"/>
    <col min="6141" max="6142" width="98.81640625" style="38" customWidth="1"/>
    <col min="6143" max="6395" width="12.81640625" style="38"/>
    <col min="6396" max="6396" width="2.81640625" style="38" customWidth="1"/>
    <col min="6397" max="6398" width="98.81640625" style="38" customWidth="1"/>
    <col min="6399" max="6651" width="12.81640625" style="38"/>
    <col min="6652" max="6652" width="2.81640625" style="38" customWidth="1"/>
    <col min="6653" max="6654" width="98.81640625" style="38" customWidth="1"/>
    <col min="6655" max="6907" width="12.81640625" style="38"/>
    <col min="6908" max="6908" width="2.81640625" style="38" customWidth="1"/>
    <col min="6909" max="6910" width="98.81640625" style="38" customWidth="1"/>
    <col min="6911" max="7163" width="12.81640625" style="38"/>
    <col min="7164" max="7164" width="2.81640625" style="38" customWidth="1"/>
    <col min="7165" max="7166" width="98.81640625" style="38" customWidth="1"/>
    <col min="7167" max="7419" width="12.81640625" style="38"/>
    <col min="7420" max="7420" width="2.81640625" style="38" customWidth="1"/>
    <col min="7421" max="7422" width="98.81640625" style="38" customWidth="1"/>
    <col min="7423" max="7675" width="12.81640625" style="38"/>
    <col min="7676" max="7676" width="2.81640625" style="38" customWidth="1"/>
    <col min="7677" max="7678" width="98.81640625" style="38" customWidth="1"/>
    <col min="7679" max="7931" width="12.81640625" style="38"/>
    <col min="7932" max="7932" width="2.81640625" style="38" customWidth="1"/>
    <col min="7933" max="7934" width="98.81640625" style="38" customWidth="1"/>
    <col min="7935" max="8187" width="12.81640625" style="38"/>
    <col min="8188" max="8188" width="2.81640625" style="38" customWidth="1"/>
    <col min="8189" max="8190" width="98.81640625" style="38" customWidth="1"/>
    <col min="8191" max="8443" width="12.81640625" style="38"/>
    <col min="8444" max="8444" width="2.81640625" style="38" customWidth="1"/>
    <col min="8445" max="8446" width="98.81640625" style="38" customWidth="1"/>
    <col min="8447" max="8699" width="12.81640625" style="38"/>
    <col min="8700" max="8700" width="2.81640625" style="38" customWidth="1"/>
    <col min="8701" max="8702" width="98.81640625" style="38" customWidth="1"/>
    <col min="8703" max="8955" width="12.81640625" style="38"/>
    <col min="8956" max="8956" width="2.81640625" style="38" customWidth="1"/>
    <col min="8957" max="8958" width="98.81640625" style="38" customWidth="1"/>
    <col min="8959" max="9211" width="12.81640625" style="38"/>
    <col min="9212" max="9212" width="2.81640625" style="38" customWidth="1"/>
    <col min="9213" max="9214" width="98.81640625" style="38" customWidth="1"/>
    <col min="9215" max="9467" width="12.81640625" style="38"/>
    <col min="9468" max="9468" width="2.81640625" style="38" customWidth="1"/>
    <col min="9469" max="9470" width="98.81640625" style="38" customWidth="1"/>
    <col min="9471" max="9723" width="12.81640625" style="38"/>
    <col min="9724" max="9724" width="2.81640625" style="38" customWidth="1"/>
    <col min="9725" max="9726" width="98.81640625" style="38" customWidth="1"/>
    <col min="9727" max="9979" width="12.81640625" style="38"/>
    <col min="9980" max="9980" width="2.81640625" style="38" customWidth="1"/>
    <col min="9981" max="9982" width="98.81640625" style="38" customWidth="1"/>
    <col min="9983" max="10235" width="12.81640625" style="38"/>
    <col min="10236" max="10236" width="2.81640625" style="38" customWidth="1"/>
    <col min="10237" max="10238" width="98.81640625" style="38" customWidth="1"/>
    <col min="10239" max="10491" width="12.81640625" style="38"/>
    <col min="10492" max="10492" width="2.81640625" style="38" customWidth="1"/>
    <col min="10493" max="10494" width="98.81640625" style="38" customWidth="1"/>
    <col min="10495" max="10747" width="12.81640625" style="38"/>
    <col min="10748" max="10748" width="2.81640625" style="38" customWidth="1"/>
    <col min="10749" max="10750" width="98.81640625" style="38" customWidth="1"/>
    <col min="10751" max="11003" width="12.81640625" style="38"/>
    <col min="11004" max="11004" width="2.81640625" style="38" customWidth="1"/>
    <col min="11005" max="11006" width="98.81640625" style="38" customWidth="1"/>
    <col min="11007" max="11259" width="12.81640625" style="38"/>
    <col min="11260" max="11260" width="2.81640625" style="38" customWidth="1"/>
    <col min="11261" max="11262" width="98.81640625" style="38" customWidth="1"/>
    <col min="11263" max="11515" width="12.81640625" style="38"/>
    <col min="11516" max="11516" width="2.81640625" style="38" customWidth="1"/>
    <col min="11517" max="11518" width="98.81640625" style="38" customWidth="1"/>
    <col min="11519" max="11771" width="12.81640625" style="38"/>
    <col min="11772" max="11772" width="2.81640625" style="38" customWidth="1"/>
    <col min="11773" max="11774" width="98.81640625" style="38" customWidth="1"/>
    <col min="11775" max="12027" width="12.81640625" style="38"/>
    <col min="12028" max="12028" width="2.81640625" style="38" customWidth="1"/>
    <col min="12029" max="12030" width="98.81640625" style="38" customWidth="1"/>
    <col min="12031" max="12283" width="12.81640625" style="38"/>
    <col min="12284" max="12284" width="2.81640625" style="38" customWidth="1"/>
    <col min="12285" max="12286" width="98.81640625" style="38" customWidth="1"/>
    <col min="12287" max="12539" width="12.81640625" style="38"/>
    <col min="12540" max="12540" width="2.81640625" style="38" customWidth="1"/>
    <col min="12541" max="12542" width="98.81640625" style="38" customWidth="1"/>
    <col min="12543" max="12795" width="12.81640625" style="38"/>
    <col min="12796" max="12796" width="2.81640625" style="38" customWidth="1"/>
    <col min="12797" max="12798" width="98.81640625" style="38" customWidth="1"/>
    <col min="12799" max="13051" width="12.81640625" style="38"/>
    <col min="13052" max="13052" width="2.81640625" style="38" customWidth="1"/>
    <col min="13053" max="13054" width="98.81640625" style="38" customWidth="1"/>
    <col min="13055" max="13307" width="12.81640625" style="38"/>
    <col min="13308" max="13308" width="2.81640625" style="38" customWidth="1"/>
    <col min="13309" max="13310" width="98.81640625" style="38" customWidth="1"/>
    <col min="13311" max="13563" width="12.81640625" style="38"/>
    <col min="13564" max="13564" width="2.81640625" style="38" customWidth="1"/>
    <col min="13565" max="13566" width="98.81640625" style="38" customWidth="1"/>
    <col min="13567" max="13819" width="12.81640625" style="38"/>
    <col min="13820" max="13820" width="2.81640625" style="38" customWidth="1"/>
    <col min="13821" max="13822" width="98.81640625" style="38" customWidth="1"/>
    <col min="13823" max="14075" width="12.81640625" style="38"/>
    <col min="14076" max="14076" width="2.81640625" style="38" customWidth="1"/>
    <col min="14077" max="14078" width="98.81640625" style="38" customWidth="1"/>
    <col min="14079" max="14331" width="12.81640625" style="38"/>
    <col min="14332" max="14332" width="2.81640625" style="38" customWidth="1"/>
    <col min="14333" max="14334" width="98.81640625" style="38" customWidth="1"/>
    <col min="14335" max="14587" width="12.81640625" style="38"/>
    <col min="14588" max="14588" width="2.81640625" style="38" customWidth="1"/>
    <col min="14589" max="14590" width="98.81640625" style="38" customWidth="1"/>
    <col min="14591" max="14843" width="12.81640625" style="38"/>
    <col min="14844" max="14844" width="2.81640625" style="38" customWidth="1"/>
    <col min="14845" max="14846" width="98.81640625" style="38" customWidth="1"/>
    <col min="14847" max="15099" width="12.81640625" style="38"/>
    <col min="15100" max="15100" width="2.81640625" style="38" customWidth="1"/>
    <col min="15101" max="15102" width="98.81640625" style="38" customWidth="1"/>
    <col min="15103" max="15355" width="12.81640625" style="38"/>
    <col min="15356" max="15356" width="2.81640625" style="38" customWidth="1"/>
    <col min="15357" max="15358" width="98.81640625" style="38" customWidth="1"/>
    <col min="15359" max="15611" width="12.81640625" style="38"/>
    <col min="15612" max="15612" width="2.81640625" style="38" customWidth="1"/>
    <col min="15613" max="15614" width="98.81640625" style="38" customWidth="1"/>
    <col min="15615" max="15867" width="12.81640625" style="38"/>
    <col min="15868" max="15868" width="2.81640625" style="38" customWidth="1"/>
    <col min="15869" max="15870" width="98.81640625" style="38" customWidth="1"/>
    <col min="15871" max="16123" width="12.81640625" style="38"/>
    <col min="16124" max="16124" width="2.81640625" style="38" customWidth="1"/>
    <col min="16125" max="16126" width="98.81640625" style="38" customWidth="1"/>
    <col min="16127" max="16384" width="12.81640625" style="38"/>
  </cols>
  <sheetData>
    <row r="1" spans="1:7" s="39" customFormat="1" ht="31.5" customHeight="1" x14ac:dyDescent="0.35">
      <c r="B1" s="40"/>
    </row>
    <row r="2" spans="1:7" s="39" customFormat="1" ht="31.5" customHeight="1" x14ac:dyDescent="0.35">
      <c r="B2" s="755" t="s">
        <v>377</v>
      </c>
      <c r="C2" s="755"/>
    </row>
    <row r="3" spans="1:7" s="39" customFormat="1" ht="31.5" customHeight="1" x14ac:dyDescent="0.35">
      <c r="B3" s="40"/>
    </row>
    <row r="4" spans="1:7" s="36" customFormat="1" ht="20.149999999999999" customHeight="1" x14ac:dyDescent="0.35">
      <c r="A4" s="37"/>
      <c r="B4" s="52"/>
      <c r="C4" s="52" t="s">
        <v>379</v>
      </c>
      <c r="D4" s="52" t="s">
        <v>923</v>
      </c>
      <c r="E4" s="52" t="s">
        <v>881</v>
      </c>
      <c r="F4" s="52" t="s">
        <v>1115</v>
      </c>
      <c r="G4" s="52" t="s">
        <v>1235</v>
      </c>
    </row>
    <row r="5" spans="1:7" x14ac:dyDescent="0.45">
      <c r="A5" s="49" t="s">
        <v>1</v>
      </c>
      <c r="B5" s="147" t="s">
        <v>68</v>
      </c>
      <c r="C5" s="247" t="s">
        <v>398</v>
      </c>
      <c r="D5" s="203" t="s">
        <v>85</v>
      </c>
      <c r="E5" s="203" t="s">
        <v>85</v>
      </c>
      <c r="F5" s="203" t="s">
        <v>85</v>
      </c>
      <c r="G5" s="203" t="s">
        <v>85</v>
      </c>
    </row>
    <row r="6" spans="1:7" x14ac:dyDescent="0.45">
      <c r="A6" s="43"/>
      <c r="B6" s="71"/>
      <c r="C6" s="248" t="s">
        <v>392</v>
      </c>
      <c r="D6" s="218" t="s">
        <v>85</v>
      </c>
      <c r="E6" s="218" t="s">
        <v>85</v>
      </c>
      <c r="F6" s="218" t="s">
        <v>85</v>
      </c>
      <c r="G6" s="218" t="s">
        <v>85</v>
      </c>
    </row>
    <row r="7" spans="1:7" x14ac:dyDescent="0.45">
      <c r="A7" s="49" t="s">
        <v>1</v>
      </c>
      <c r="B7" s="147" t="s">
        <v>69</v>
      </c>
      <c r="C7" s="247" t="s">
        <v>393</v>
      </c>
      <c r="D7" s="203" t="s">
        <v>85</v>
      </c>
      <c r="E7" s="203" t="s">
        <v>85</v>
      </c>
      <c r="F7" s="384" t="s">
        <v>1455</v>
      </c>
      <c r="G7" s="384" t="s">
        <v>1455</v>
      </c>
    </row>
    <row r="8" spans="1:7" x14ac:dyDescent="0.45">
      <c r="A8" s="43"/>
      <c r="B8" s="71"/>
      <c r="C8" s="248" t="s">
        <v>392</v>
      </c>
      <c r="D8" s="218" t="s">
        <v>85</v>
      </c>
      <c r="E8" s="218" t="s">
        <v>85</v>
      </c>
      <c r="F8" s="218" t="s">
        <v>85</v>
      </c>
      <c r="G8" s="218" t="s">
        <v>85</v>
      </c>
    </row>
    <row r="9" spans="1:7" ht="18.649999999999999" customHeight="1" x14ac:dyDescent="0.45">
      <c r="A9" s="49" t="s">
        <v>1</v>
      </c>
      <c r="B9" s="147" t="s">
        <v>3</v>
      </c>
      <c r="C9" s="247" t="s">
        <v>393</v>
      </c>
      <c r="D9" s="203" t="s">
        <v>85</v>
      </c>
      <c r="E9" s="203" t="s">
        <v>85</v>
      </c>
      <c r="F9" s="384" t="s">
        <v>1455</v>
      </c>
      <c r="G9" s="384" t="s">
        <v>1455</v>
      </c>
    </row>
    <row r="10" spans="1:7" x14ac:dyDescent="0.45">
      <c r="A10" s="43"/>
      <c r="B10" s="71"/>
      <c r="C10" s="248" t="s">
        <v>392</v>
      </c>
      <c r="D10" s="218" t="s">
        <v>85</v>
      </c>
      <c r="E10" s="218" t="s">
        <v>85</v>
      </c>
      <c r="F10" s="218" t="s">
        <v>85</v>
      </c>
      <c r="G10" s="218" t="s">
        <v>85</v>
      </c>
    </row>
    <row r="11" spans="1:7" x14ac:dyDescent="0.45">
      <c r="A11" s="49" t="s">
        <v>1</v>
      </c>
      <c r="B11" s="147" t="s">
        <v>70</v>
      </c>
      <c r="C11" s="247" t="s">
        <v>394</v>
      </c>
      <c r="D11" s="203" t="s">
        <v>85</v>
      </c>
      <c r="E11" s="203" t="s">
        <v>85</v>
      </c>
      <c r="F11" s="203" t="s">
        <v>85</v>
      </c>
      <c r="G11" s="203" t="s">
        <v>85</v>
      </c>
    </row>
    <row r="12" spans="1:7" x14ac:dyDescent="0.45">
      <c r="A12" s="43"/>
      <c r="B12" s="71"/>
      <c r="C12" s="249"/>
      <c r="D12" s="249"/>
      <c r="E12" s="249"/>
      <c r="F12" s="249"/>
      <c r="G12" s="249"/>
    </row>
    <row r="13" spans="1:7" ht="73" customHeight="1" x14ac:dyDescent="0.45">
      <c r="A13" s="49" t="s">
        <v>1</v>
      </c>
      <c r="B13" s="147" t="s">
        <v>71</v>
      </c>
      <c r="C13" s="250" t="s">
        <v>395</v>
      </c>
      <c r="D13" s="203" t="s">
        <v>85</v>
      </c>
      <c r="E13" s="203" t="s">
        <v>85</v>
      </c>
      <c r="F13" s="203" t="s">
        <v>85</v>
      </c>
      <c r="G13" s="203" t="s">
        <v>85</v>
      </c>
    </row>
    <row r="14" spans="1:7" x14ac:dyDescent="0.45">
      <c r="A14" s="43"/>
      <c r="B14" s="71"/>
      <c r="C14" s="249"/>
      <c r="D14" s="249"/>
      <c r="E14" s="249"/>
      <c r="F14" s="249"/>
      <c r="G14" s="249"/>
    </row>
    <row r="15" spans="1:7" ht="55.5" x14ac:dyDescent="0.45">
      <c r="A15" s="49" t="s">
        <v>1</v>
      </c>
      <c r="B15" s="147" t="s">
        <v>72</v>
      </c>
      <c r="C15" s="170" t="s">
        <v>73</v>
      </c>
      <c r="D15" s="259" t="s">
        <v>85</v>
      </c>
      <c r="E15" s="259" t="s">
        <v>85</v>
      </c>
      <c r="F15" s="259" t="s">
        <v>85</v>
      </c>
      <c r="G15" s="259" t="s">
        <v>85</v>
      </c>
    </row>
    <row r="16" spans="1:7" x14ac:dyDescent="0.45">
      <c r="A16" s="43"/>
      <c r="B16" s="58"/>
      <c r="C16" s="251"/>
      <c r="D16" s="251"/>
      <c r="E16" s="251"/>
      <c r="F16" s="251"/>
      <c r="G16" s="251"/>
    </row>
    <row r="17" spans="1:7" ht="37" x14ac:dyDescent="0.45">
      <c r="A17" s="49" t="s">
        <v>1</v>
      </c>
      <c r="B17" s="147" t="s">
        <v>74</v>
      </c>
      <c r="C17" s="247" t="s">
        <v>396</v>
      </c>
      <c r="D17" s="247"/>
      <c r="E17" s="203" t="s">
        <v>85</v>
      </c>
      <c r="F17" s="259" t="s">
        <v>85</v>
      </c>
      <c r="G17" s="259" t="s">
        <v>85</v>
      </c>
    </row>
    <row r="18" spans="1:7" x14ac:dyDescent="0.45">
      <c r="A18" s="43"/>
      <c r="B18" s="71"/>
      <c r="C18" s="249"/>
      <c r="D18" s="249"/>
      <c r="E18" s="249"/>
      <c r="F18" s="249"/>
      <c r="G18" s="249"/>
    </row>
    <row r="19" spans="1:7" x14ac:dyDescent="0.45">
      <c r="A19" s="49" t="s">
        <v>1</v>
      </c>
      <c r="B19" s="147" t="s">
        <v>75</v>
      </c>
      <c r="C19" s="170" t="s">
        <v>76</v>
      </c>
      <c r="D19" s="259" t="s">
        <v>85</v>
      </c>
      <c r="E19" s="259" t="s">
        <v>85</v>
      </c>
      <c r="F19" s="259" t="s">
        <v>85</v>
      </c>
      <c r="G19" s="259" t="s">
        <v>85</v>
      </c>
    </row>
    <row r="20" spans="1:7" x14ac:dyDescent="0.45">
      <c r="A20" s="43"/>
      <c r="B20" s="71"/>
      <c r="C20" s="249"/>
      <c r="D20" s="249"/>
      <c r="E20" s="249"/>
      <c r="F20" s="249"/>
      <c r="G20" s="249"/>
    </row>
    <row r="21" spans="1:7" ht="70" x14ac:dyDescent="0.45">
      <c r="A21" s="49" t="s">
        <v>1</v>
      </c>
      <c r="B21" s="147" t="s">
        <v>77</v>
      </c>
      <c r="C21" s="170" t="s">
        <v>517</v>
      </c>
      <c r="D21" s="217" t="s">
        <v>977</v>
      </c>
      <c r="E21" s="217" t="s">
        <v>977</v>
      </c>
      <c r="F21" s="375" t="s">
        <v>1170</v>
      </c>
      <c r="G21" s="495" t="s">
        <v>1236</v>
      </c>
    </row>
    <row r="22" spans="1:7" x14ac:dyDescent="0.45">
      <c r="A22" s="43"/>
      <c r="B22" s="71"/>
      <c r="C22" s="249"/>
      <c r="D22" s="249"/>
      <c r="E22" s="249"/>
      <c r="F22" s="249"/>
      <c r="G22" s="249"/>
    </row>
    <row r="23" spans="1:7" x14ac:dyDescent="0.45">
      <c r="A23" s="49" t="s">
        <v>1</v>
      </c>
      <c r="B23" s="148" t="s">
        <v>36</v>
      </c>
      <c r="C23" s="170" t="s">
        <v>362</v>
      </c>
      <c r="D23" s="259" t="s">
        <v>85</v>
      </c>
      <c r="E23" s="259" t="s">
        <v>85</v>
      </c>
      <c r="F23" s="259" t="s">
        <v>85</v>
      </c>
      <c r="G23" s="259" t="s">
        <v>85</v>
      </c>
    </row>
    <row r="24" spans="1:7" x14ac:dyDescent="0.45">
      <c r="A24" s="43"/>
      <c r="B24" s="71"/>
      <c r="C24" s="249"/>
      <c r="D24" s="249"/>
      <c r="E24" s="249"/>
      <c r="F24" s="249"/>
      <c r="G24" s="249"/>
    </row>
    <row r="25" spans="1:7" ht="20.149999999999999" customHeight="1" x14ac:dyDescent="0.45">
      <c r="B25" s="149"/>
      <c r="C25" s="252"/>
      <c r="D25" s="252"/>
      <c r="E25" s="252"/>
      <c r="F25" s="252"/>
      <c r="G25" s="252"/>
    </row>
    <row r="26" spans="1:7" ht="20.149999999999999" customHeight="1" x14ac:dyDescent="0.45">
      <c r="A26" s="55" t="s">
        <v>1</v>
      </c>
      <c r="B26" s="153" t="s">
        <v>78</v>
      </c>
      <c r="C26" s="253" t="s">
        <v>825</v>
      </c>
      <c r="D26" s="253"/>
      <c r="E26" s="253"/>
      <c r="F26" s="253"/>
      <c r="G26" s="253"/>
    </row>
    <row r="27" spans="1:7" x14ac:dyDescent="0.45">
      <c r="B27" s="150" t="s">
        <v>79</v>
      </c>
      <c r="C27" s="254">
        <v>70000000</v>
      </c>
      <c r="D27" s="257" t="s">
        <v>85</v>
      </c>
      <c r="E27" s="257" t="s">
        <v>85</v>
      </c>
      <c r="F27" s="257" t="s">
        <v>85</v>
      </c>
      <c r="G27" s="257" t="s">
        <v>85</v>
      </c>
    </row>
    <row r="28" spans="1:7" x14ac:dyDescent="0.45">
      <c r="B28" s="151" t="s">
        <v>647</v>
      </c>
      <c r="C28" s="254">
        <v>100000000</v>
      </c>
      <c r="D28" s="252"/>
      <c r="E28" s="257" t="s">
        <v>85</v>
      </c>
      <c r="F28" s="576" t="s">
        <v>1416</v>
      </c>
      <c r="G28" s="257" t="s">
        <v>85</v>
      </c>
    </row>
    <row r="29" spans="1:7" x14ac:dyDescent="0.45">
      <c r="A29" s="55" t="s">
        <v>1</v>
      </c>
      <c r="B29" s="153" t="s">
        <v>80</v>
      </c>
      <c r="C29" s="255"/>
      <c r="D29" s="255"/>
      <c r="E29" s="255"/>
      <c r="F29" s="255"/>
      <c r="G29" s="255"/>
    </row>
    <row r="30" spans="1:7" hidden="1" x14ac:dyDescent="0.45">
      <c r="B30" s="151"/>
      <c r="C30" s="256"/>
      <c r="D30" s="256"/>
      <c r="E30" s="256"/>
      <c r="F30" s="256"/>
      <c r="G30" s="256"/>
    </row>
    <row r="31" spans="1:7" x14ac:dyDescent="0.45">
      <c r="B31" s="151"/>
      <c r="C31" s="256" t="s">
        <v>379</v>
      </c>
      <c r="D31" s="256"/>
      <c r="E31" s="256"/>
      <c r="F31" s="256"/>
      <c r="G31" s="256"/>
    </row>
    <row r="32" spans="1:7" ht="20.149999999999999" customHeight="1" x14ac:dyDescent="0.45">
      <c r="A32" s="55" t="s">
        <v>1</v>
      </c>
      <c r="B32" s="153" t="s">
        <v>81</v>
      </c>
      <c r="C32" s="253" t="s">
        <v>379</v>
      </c>
      <c r="D32" s="253"/>
      <c r="E32" s="253"/>
      <c r="F32" s="253"/>
      <c r="G32" s="253"/>
    </row>
    <row r="33" spans="1:7" ht="20.149999999999999" customHeight="1" x14ac:dyDescent="0.45">
      <c r="B33" s="152" t="s">
        <v>79</v>
      </c>
      <c r="C33" s="254"/>
      <c r="D33" s="254">
        <v>900000</v>
      </c>
      <c r="E33" s="254">
        <v>900000</v>
      </c>
      <c r="F33" s="254">
        <v>2100000</v>
      </c>
      <c r="G33" s="254">
        <v>2100000</v>
      </c>
    </row>
    <row r="34" spans="1:7" ht="20.149999999999999" customHeight="1" x14ac:dyDescent="0.45">
      <c r="B34" s="152" t="s">
        <v>647</v>
      </c>
      <c r="C34" s="254"/>
      <c r="D34" s="254"/>
      <c r="E34" s="254">
        <v>1500000</v>
      </c>
      <c r="F34" s="576" t="s">
        <v>1416</v>
      </c>
      <c r="G34" s="254">
        <v>3000000</v>
      </c>
    </row>
    <row r="35" spans="1:7" ht="20.149999999999999" customHeight="1" x14ac:dyDescent="0.45">
      <c r="B35" s="149"/>
      <c r="C35" s="257"/>
      <c r="D35" s="257"/>
      <c r="E35" s="257"/>
      <c r="F35" s="257"/>
      <c r="G35" s="257"/>
    </row>
    <row r="36" spans="1:7" ht="20.149999999999999" customHeight="1" x14ac:dyDescent="0.45">
      <c r="A36" s="56"/>
      <c r="B36" s="153" t="s">
        <v>12</v>
      </c>
      <c r="C36" s="258"/>
      <c r="D36" s="258"/>
      <c r="E36" s="258"/>
      <c r="F36" s="258"/>
      <c r="G36" s="258"/>
    </row>
    <row r="37" spans="1:7" ht="55.5" x14ac:dyDescent="0.45">
      <c r="A37" s="49" t="s">
        <v>379</v>
      </c>
      <c r="B37" s="64" t="s">
        <v>25</v>
      </c>
      <c r="C37" s="259" t="s">
        <v>646</v>
      </c>
      <c r="D37" s="259" t="s">
        <v>995</v>
      </c>
      <c r="E37" s="259" t="s">
        <v>995</v>
      </c>
      <c r="F37" s="486" t="s">
        <v>1229</v>
      </c>
      <c r="G37" s="532" t="s">
        <v>1309</v>
      </c>
    </row>
    <row r="38" spans="1:7" ht="55.5" x14ac:dyDescent="0.45">
      <c r="A38" s="49" t="s">
        <v>1</v>
      </c>
      <c r="B38" s="64" t="s">
        <v>1310</v>
      </c>
      <c r="C38" s="259" t="s">
        <v>646</v>
      </c>
      <c r="D38" s="259" t="s">
        <v>85</v>
      </c>
      <c r="E38" s="259" t="s">
        <v>85</v>
      </c>
      <c r="F38" s="486" t="s">
        <v>1228</v>
      </c>
      <c r="G38" s="532" t="s">
        <v>1311</v>
      </c>
    </row>
    <row r="39" spans="1:7" x14ac:dyDescent="0.45">
      <c r="B39" s="61" t="s">
        <v>83</v>
      </c>
      <c r="C39" s="259" t="s">
        <v>646</v>
      </c>
      <c r="D39" s="259" t="s">
        <v>85</v>
      </c>
      <c r="E39" s="259" t="s">
        <v>85</v>
      </c>
      <c r="F39" s="259"/>
      <c r="G39" s="259"/>
    </row>
    <row r="40" spans="1:7" ht="20.149999999999999" customHeight="1" x14ac:dyDescent="0.45">
      <c r="B40" s="62"/>
      <c r="C40" s="260"/>
      <c r="D40" s="260"/>
      <c r="E40" s="260"/>
      <c r="F40" s="260"/>
      <c r="G40" s="260"/>
    </row>
    <row r="41" spans="1:7" ht="20.149999999999999" customHeight="1" x14ac:dyDescent="0.45">
      <c r="A41" s="56"/>
      <c r="B41" s="60" t="s">
        <v>7</v>
      </c>
      <c r="C41" s="261" t="s">
        <v>825</v>
      </c>
      <c r="D41" s="261"/>
      <c r="E41" s="261"/>
      <c r="F41" s="261"/>
      <c r="G41" s="261"/>
    </row>
    <row r="42" spans="1:7" ht="20.149999999999999" customHeight="1" x14ac:dyDescent="0.45">
      <c r="A42" s="49" t="s">
        <v>1</v>
      </c>
      <c r="B42" s="61" t="s">
        <v>84</v>
      </c>
      <c r="C42" s="262">
        <v>1</v>
      </c>
      <c r="D42" s="262" t="s">
        <v>85</v>
      </c>
      <c r="E42" s="262" t="s">
        <v>85</v>
      </c>
      <c r="F42" s="262" t="s">
        <v>85</v>
      </c>
      <c r="G42" s="262" t="s">
        <v>85</v>
      </c>
    </row>
    <row r="43" spans="1:7" ht="20.149999999999999" customHeight="1" x14ac:dyDescent="0.45">
      <c r="A43" s="49" t="s">
        <v>1</v>
      </c>
      <c r="B43" s="61" t="s">
        <v>86</v>
      </c>
      <c r="C43" s="262">
        <v>1</v>
      </c>
      <c r="D43" s="262" t="s">
        <v>85</v>
      </c>
      <c r="E43" s="262" t="s">
        <v>85</v>
      </c>
      <c r="F43" s="262" t="s">
        <v>85</v>
      </c>
      <c r="G43" s="262" t="s">
        <v>85</v>
      </c>
    </row>
    <row r="44" spans="1:7" ht="20.149999999999999" customHeight="1" x14ac:dyDescent="0.45">
      <c r="A44" s="49" t="s">
        <v>1</v>
      </c>
      <c r="B44" s="61" t="s">
        <v>87</v>
      </c>
      <c r="C44" s="262">
        <v>1</v>
      </c>
      <c r="D44" s="262" t="s">
        <v>85</v>
      </c>
      <c r="E44" s="262" t="s">
        <v>85</v>
      </c>
      <c r="F44" s="262" t="s">
        <v>85</v>
      </c>
      <c r="G44" s="262" t="s">
        <v>85</v>
      </c>
    </row>
    <row r="45" spans="1:7" ht="20.149999999999999" customHeight="1" x14ac:dyDescent="0.45">
      <c r="A45" s="49" t="s">
        <v>1</v>
      </c>
      <c r="B45" s="63" t="s">
        <v>88</v>
      </c>
      <c r="C45" s="262">
        <v>1</v>
      </c>
      <c r="D45" s="262" t="s">
        <v>85</v>
      </c>
      <c r="E45" s="262" t="s">
        <v>85</v>
      </c>
      <c r="F45" s="262" t="s">
        <v>85</v>
      </c>
      <c r="G45" s="262" t="s">
        <v>85</v>
      </c>
    </row>
    <row r="46" spans="1:7" ht="20.149999999999999" customHeight="1" x14ac:dyDescent="0.45">
      <c r="A46" s="49" t="s">
        <v>1</v>
      </c>
      <c r="B46" s="63" t="s">
        <v>82</v>
      </c>
      <c r="C46" s="263" t="s">
        <v>824</v>
      </c>
      <c r="D46" s="262" t="s">
        <v>85</v>
      </c>
      <c r="E46" s="262" t="s">
        <v>85</v>
      </c>
      <c r="F46" s="262" t="s">
        <v>85</v>
      </c>
      <c r="G46" s="262" t="s">
        <v>85</v>
      </c>
    </row>
    <row r="47" spans="1:7" ht="37" x14ac:dyDescent="0.45">
      <c r="A47" s="49" t="s">
        <v>1</v>
      </c>
      <c r="B47" s="63" t="s">
        <v>89</v>
      </c>
      <c r="C47" s="262">
        <v>1</v>
      </c>
      <c r="D47" s="262">
        <v>0.5</v>
      </c>
      <c r="E47" s="262">
        <v>0.5</v>
      </c>
      <c r="F47" s="262">
        <v>0.5</v>
      </c>
      <c r="G47" s="262">
        <v>0.5</v>
      </c>
    </row>
    <row r="48" spans="1:7" ht="21" customHeight="1" x14ac:dyDescent="0.45">
      <c r="A48" s="49" t="s">
        <v>1</v>
      </c>
      <c r="B48" s="63" t="s">
        <v>391</v>
      </c>
      <c r="C48" s="262">
        <v>1</v>
      </c>
      <c r="D48" s="262">
        <v>0.5</v>
      </c>
      <c r="E48" s="262">
        <v>0.5</v>
      </c>
      <c r="F48" s="262" t="s">
        <v>1185</v>
      </c>
      <c r="G48" s="262">
        <v>0.5</v>
      </c>
    </row>
    <row r="49" spans="1:7" ht="20.149999999999999" customHeight="1" x14ac:dyDescent="0.45">
      <c r="B49" s="77" t="s">
        <v>90</v>
      </c>
      <c r="C49" s="263" t="s">
        <v>824</v>
      </c>
      <c r="D49" s="262" t="s">
        <v>85</v>
      </c>
      <c r="E49" s="262" t="s">
        <v>85</v>
      </c>
      <c r="F49" s="262" t="s">
        <v>1185</v>
      </c>
      <c r="G49" s="446">
        <v>0.3</v>
      </c>
    </row>
    <row r="50" spans="1:7" ht="20.149999999999999" customHeight="1" x14ac:dyDescent="0.45">
      <c r="B50" s="77"/>
      <c r="C50" s="264"/>
      <c r="D50" s="264"/>
      <c r="E50" s="264"/>
      <c r="F50" s="264"/>
      <c r="G50" s="264"/>
    </row>
    <row r="51" spans="1:7" ht="20.149999999999999" customHeight="1" x14ac:dyDescent="0.45">
      <c r="A51" s="56"/>
      <c r="B51" s="60" t="s">
        <v>13</v>
      </c>
      <c r="C51" s="261"/>
      <c r="D51" s="261"/>
      <c r="E51" s="261"/>
      <c r="F51" s="261"/>
      <c r="G51" s="261"/>
    </row>
    <row r="52" spans="1:7" x14ac:dyDescent="0.45">
      <c r="A52" s="49" t="s">
        <v>1</v>
      </c>
      <c r="B52" s="61" t="s">
        <v>63</v>
      </c>
      <c r="C52" s="265" t="s">
        <v>826</v>
      </c>
      <c r="D52" s="265" t="s">
        <v>386</v>
      </c>
      <c r="E52" s="265" t="s">
        <v>386</v>
      </c>
      <c r="F52" s="265" t="s">
        <v>386</v>
      </c>
      <c r="G52" s="265" t="s">
        <v>386</v>
      </c>
    </row>
    <row r="53" spans="1:7" x14ac:dyDescent="0.45">
      <c r="A53" s="49" t="s">
        <v>1</v>
      </c>
      <c r="B53" s="61" t="s">
        <v>91</v>
      </c>
      <c r="C53" s="265" t="s">
        <v>827</v>
      </c>
      <c r="D53" s="262" t="s">
        <v>85</v>
      </c>
      <c r="E53" s="262" t="s">
        <v>85</v>
      </c>
      <c r="F53" s="446" t="s">
        <v>1186</v>
      </c>
      <c r="G53" s="265" t="s">
        <v>386</v>
      </c>
    </row>
    <row r="54" spans="1:7" x14ac:dyDescent="0.45">
      <c r="A54" s="49" t="s">
        <v>1</v>
      </c>
      <c r="B54" s="61" t="s">
        <v>92</v>
      </c>
      <c r="C54" s="265" t="s">
        <v>93</v>
      </c>
      <c r="D54" s="265" t="s">
        <v>85</v>
      </c>
      <c r="E54" s="265" t="s">
        <v>85</v>
      </c>
      <c r="F54" s="576" t="s">
        <v>1416</v>
      </c>
      <c r="G54" s="265" t="s">
        <v>85</v>
      </c>
    </row>
    <row r="55" spans="1:7" ht="36" customHeight="1" x14ac:dyDescent="0.45">
      <c r="A55" s="49" t="s">
        <v>1</v>
      </c>
      <c r="B55" s="63" t="s">
        <v>94</v>
      </c>
      <c r="C55" s="265" t="s">
        <v>535</v>
      </c>
      <c r="D55" s="262" t="s">
        <v>85</v>
      </c>
      <c r="E55" s="262" t="s">
        <v>85</v>
      </c>
      <c r="F55" s="576" t="s">
        <v>1416</v>
      </c>
      <c r="G55" s="262" t="s">
        <v>85</v>
      </c>
    </row>
    <row r="56" spans="1:7" x14ac:dyDescent="0.45">
      <c r="A56" s="49" t="s">
        <v>1</v>
      </c>
      <c r="B56" s="61" t="s">
        <v>95</v>
      </c>
      <c r="C56" s="265" t="s">
        <v>96</v>
      </c>
      <c r="D56" s="265" t="s">
        <v>85</v>
      </c>
      <c r="E56" s="265" t="s">
        <v>85</v>
      </c>
      <c r="F56" s="265" t="s">
        <v>85</v>
      </c>
      <c r="G56" s="544" t="s">
        <v>85</v>
      </c>
    </row>
    <row r="57" spans="1:7" x14ac:dyDescent="0.45">
      <c r="A57" s="49" t="s">
        <v>1</v>
      </c>
      <c r="B57" s="63" t="s">
        <v>97</v>
      </c>
      <c r="C57" s="265" t="s">
        <v>828</v>
      </c>
      <c r="D57" s="265" t="s">
        <v>576</v>
      </c>
      <c r="E57" s="490" t="s">
        <v>386</v>
      </c>
      <c r="F57" s="265" t="s">
        <v>576</v>
      </c>
      <c r="G57" s="407" t="s">
        <v>386</v>
      </c>
    </row>
    <row r="58" spans="1:7" x14ac:dyDescent="0.45">
      <c r="A58" s="49" t="s">
        <v>1</v>
      </c>
      <c r="B58" s="63" t="s">
        <v>14</v>
      </c>
      <c r="C58" s="265" t="s">
        <v>98</v>
      </c>
      <c r="D58" s="265" t="s">
        <v>85</v>
      </c>
      <c r="E58" s="265" t="s">
        <v>85</v>
      </c>
      <c r="F58" s="265" t="s">
        <v>85</v>
      </c>
      <c r="G58" s="265" t="s">
        <v>85</v>
      </c>
    </row>
    <row r="59" spans="1:7" x14ac:dyDescent="0.45">
      <c r="A59" s="49" t="s">
        <v>1</v>
      </c>
      <c r="B59" s="61" t="s">
        <v>99</v>
      </c>
      <c r="C59" s="265" t="s">
        <v>100</v>
      </c>
      <c r="D59" s="262" t="s">
        <v>85</v>
      </c>
      <c r="E59" s="262" t="s">
        <v>85</v>
      </c>
      <c r="F59" s="262" t="s">
        <v>85</v>
      </c>
      <c r="G59" s="262" t="s">
        <v>85</v>
      </c>
    </row>
    <row r="60" spans="1:7" x14ac:dyDescent="0.45">
      <c r="A60" s="49" t="s">
        <v>1</v>
      </c>
      <c r="B60" s="61" t="s">
        <v>101</v>
      </c>
      <c r="C60" s="265" t="s">
        <v>85</v>
      </c>
      <c r="D60" s="265" t="s">
        <v>85</v>
      </c>
      <c r="E60" s="265" t="s">
        <v>85</v>
      </c>
      <c r="F60" s="544" t="s">
        <v>1187</v>
      </c>
      <c r="G60" s="544" t="s">
        <v>1187</v>
      </c>
    </row>
    <row r="61" spans="1:7" x14ac:dyDescent="0.45">
      <c r="A61" s="49"/>
      <c r="B61" s="61" t="s">
        <v>540</v>
      </c>
      <c r="C61" s="265" t="s">
        <v>85</v>
      </c>
      <c r="D61" s="265" t="s">
        <v>85</v>
      </c>
      <c r="E61" s="265" t="s">
        <v>85</v>
      </c>
      <c r="F61" s="576" t="s">
        <v>1416</v>
      </c>
      <c r="G61" s="265" t="s">
        <v>85</v>
      </c>
    </row>
    <row r="62" spans="1:7" ht="92.25" customHeight="1" x14ac:dyDescent="0.45">
      <c r="A62" s="49" t="s">
        <v>1</v>
      </c>
      <c r="B62" s="61" t="s">
        <v>1005</v>
      </c>
      <c r="C62" s="265" t="s">
        <v>85</v>
      </c>
      <c r="D62" s="262" t="s">
        <v>85</v>
      </c>
      <c r="E62" s="262" t="s">
        <v>85</v>
      </c>
      <c r="F62" s="576" t="s">
        <v>1416</v>
      </c>
      <c r="G62" s="262" t="s">
        <v>85</v>
      </c>
    </row>
    <row r="63" spans="1:7" ht="74" x14ac:dyDescent="0.45">
      <c r="B63" s="61" t="s">
        <v>829</v>
      </c>
      <c r="C63" s="265" t="s">
        <v>85</v>
      </c>
      <c r="D63" s="265" t="s">
        <v>85</v>
      </c>
      <c r="E63" s="265" t="s">
        <v>85</v>
      </c>
      <c r="F63" s="576" t="s">
        <v>1416</v>
      </c>
      <c r="G63" s="265" t="s">
        <v>85</v>
      </c>
    </row>
    <row r="64" spans="1:7" ht="37" x14ac:dyDescent="0.45">
      <c r="B64" s="61" t="s">
        <v>833</v>
      </c>
      <c r="C64" s="265" t="s">
        <v>85</v>
      </c>
      <c r="D64" s="265" t="s">
        <v>85</v>
      </c>
      <c r="E64" s="265" t="s">
        <v>85</v>
      </c>
      <c r="F64" s="576" t="s">
        <v>1416</v>
      </c>
      <c r="G64" s="576" t="s">
        <v>1416</v>
      </c>
    </row>
    <row r="65" spans="1:7" ht="37" x14ac:dyDescent="0.45">
      <c r="B65" s="61" t="s">
        <v>830</v>
      </c>
      <c r="C65" s="265" t="s">
        <v>85</v>
      </c>
      <c r="D65" s="265" t="s">
        <v>85</v>
      </c>
      <c r="E65" s="265" t="s">
        <v>85</v>
      </c>
      <c r="F65" s="576" t="s">
        <v>1416</v>
      </c>
      <c r="G65" s="265" t="s">
        <v>85</v>
      </c>
    </row>
    <row r="66" spans="1:7" ht="37" x14ac:dyDescent="0.45">
      <c r="B66" s="61" t="s">
        <v>831</v>
      </c>
      <c r="C66" s="265" t="s">
        <v>85</v>
      </c>
      <c r="D66" s="265" t="s">
        <v>85</v>
      </c>
      <c r="E66" s="265" t="s">
        <v>85</v>
      </c>
      <c r="F66" s="576" t="s">
        <v>1416</v>
      </c>
      <c r="G66" s="576" t="s">
        <v>1416</v>
      </c>
    </row>
    <row r="67" spans="1:7" ht="74" x14ac:dyDescent="0.45">
      <c r="B67" s="61" t="s">
        <v>832</v>
      </c>
      <c r="C67" s="265" t="s">
        <v>85</v>
      </c>
      <c r="D67" s="265" t="s">
        <v>85</v>
      </c>
      <c r="E67" s="265" t="s">
        <v>85</v>
      </c>
      <c r="F67" s="576" t="s">
        <v>1416</v>
      </c>
      <c r="G67" s="265" t="s">
        <v>85</v>
      </c>
    </row>
    <row r="68" spans="1:7" ht="37" x14ac:dyDescent="0.45">
      <c r="B68" s="61" t="s">
        <v>536</v>
      </c>
      <c r="C68" s="265" t="s">
        <v>85</v>
      </c>
      <c r="D68" s="265" t="s">
        <v>85</v>
      </c>
      <c r="E68" s="265" t="s">
        <v>85</v>
      </c>
      <c r="F68" s="576" t="s">
        <v>1416</v>
      </c>
      <c r="G68" s="576" t="s">
        <v>1416</v>
      </c>
    </row>
    <row r="69" spans="1:7" ht="45" customHeight="1" x14ac:dyDescent="0.45">
      <c r="B69" s="61" t="s">
        <v>537</v>
      </c>
      <c r="C69" s="265" t="s">
        <v>538</v>
      </c>
      <c r="D69" s="265" t="s">
        <v>85</v>
      </c>
      <c r="E69" s="265" t="s">
        <v>85</v>
      </c>
      <c r="F69" s="576" t="s">
        <v>1416</v>
      </c>
      <c r="G69" s="265" t="s">
        <v>85</v>
      </c>
    </row>
    <row r="70" spans="1:7" ht="37" x14ac:dyDescent="0.45">
      <c r="B70" s="61" t="s">
        <v>539</v>
      </c>
      <c r="C70" s="265" t="s">
        <v>85</v>
      </c>
      <c r="D70" s="265" t="s">
        <v>85</v>
      </c>
      <c r="E70" s="265" t="s">
        <v>85</v>
      </c>
      <c r="F70" s="576" t="s">
        <v>1416</v>
      </c>
      <c r="G70" s="576" t="s">
        <v>1416</v>
      </c>
    </row>
    <row r="71" spans="1:7" ht="111" x14ac:dyDescent="0.45">
      <c r="B71" s="61" t="s">
        <v>834</v>
      </c>
      <c r="C71" s="265" t="s">
        <v>85</v>
      </c>
      <c r="D71" s="265" t="s">
        <v>85</v>
      </c>
      <c r="E71" s="265" t="s">
        <v>85</v>
      </c>
      <c r="F71" s="576" t="s">
        <v>1416</v>
      </c>
      <c r="G71" s="265" t="s">
        <v>85</v>
      </c>
    </row>
    <row r="72" spans="1:7" ht="129.5" x14ac:dyDescent="0.45">
      <c r="B72" s="61" t="s">
        <v>835</v>
      </c>
      <c r="C72" s="265" t="s">
        <v>85</v>
      </c>
      <c r="D72" s="265"/>
      <c r="E72" s="264" t="s">
        <v>941</v>
      </c>
      <c r="F72" s="576" t="s">
        <v>1416</v>
      </c>
      <c r="G72" s="576" t="s">
        <v>1416</v>
      </c>
    </row>
    <row r="73" spans="1:7" ht="24.75" customHeight="1" x14ac:dyDescent="0.45">
      <c r="B73" s="61" t="s">
        <v>836</v>
      </c>
      <c r="C73" s="265" t="s">
        <v>85</v>
      </c>
      <c r="D73" s="265"/>
      <c r="E73" s="490" t="s">
        <v>85</v>
      </c>
      <c r="F73" s="576" t="s">
        <v>1416</v>
      </c>
      <c r="G73" s="576" t="s">
        <v>1416</v>
      </c>
    </row>
    <row r="74" spans="1:7" ht="37" x14ac:dyDescent="0.45">
      <c r="B74" s="61" t="s">
        <v>837</v>
      </c>
      <c r="C74" s="265" t="s">
        <v>85</v>
      </c>
      <c r="D74" s="265"/>
      <c r="E74" s="490" t="s">
        <v>85</v>
      </c>
      <c r="F74" s="576" t="s">
        <v>1416</v>
      </c>
      <c r="G74" s="576" t="s">
        <v>1416</v>
      </c>
    </row>
    <row r="75" spans="1:7" ht="92.5" x14ac:dyDescent="0.45">
      <c r="B75" s="61" t="s">
        <v>1003</v>
      </c>
      <c r="C75" s="265"/>
      <c r="D75" s="265"/>
      <c r="E75" s="265" t="s">
        <v>85</v>
      </c>
      <c r="F75" s="576" t="s">
        <v>1416</v>
      </c>
      <c r="G75" s="576" t="s">
        <v>1416</v>
      </c>
    </row>
    <row r="76" spans="1:7" ht="55.5" x14ac:dyDescent="0.45">
      <c r="B76" s="61" t="s">
        <v>1004</v>
      </c>
      <c r="C76" s="265"/>
      <c r="D76" s="265"/>
      <c r="E76" s="264" t="s">
        <v>85</v>
      </c>
      <c r="F76" s="576" t="s">
        <v>1416</v>
      </c>
      <c r="G76" s="576" t="s">
        <v>1416</v>
      </c>
    </row>
    <row r="77" spans="1:7" x14ac:dyDescent="0.45">
      <c r="B77" s="61"/>
      <c r="C77" s="265"/>
      <c r="D77" s="265"/>
      <c r="E77" s="265"/>
      <c r="F77" s="265"/>
      <c r="G77" s="265"/>
    </row>
    <row r="78" spans="1:7" ht="20.149999999999999" customHeight="1" x14ac:dyDescent="0.45">
      <c r="A78" s="56"/>
      <c r="B78" s="65" t="s">
        <v>28</v>
      </c>
      <c r="C78" s="266" t="s">
        <v>565</v>
      </c>
      <c r="D78" s="266"/>
      <c r="E78" s="266"/>
      <c r="F78" s="266"/>
      <c r="G78" s="266"/>
    </row>
    <row r="79" spans="1:7" ht="130.5" x14ac:dyDescent="0.45">
      <c r="A79" s="49" t="s">
        <v>1</v>
      </c>
      <c r="B79" s="491" t="s">
        <v>838</v>
      </c>
      <c r="C79" s="265" t="s">
        <v>85</v>
      </c>
      <c r="D79" s="265"/>
      <c r="E79" s="490" t="s">
        <v>85</v>
      </c>
      <c r="F79" s="265"/>
      <c r="G79" s="533" t="s">
        <v>1312</v>
      </c>
    </row>
    <row r="80" spans="1:7" ht="130.5" x14ac:dyDescent="0.45">
      <c r="A80" s="49"/>
      <c r="B80" s="61"/>
      <c r="C80" s="265"/>
      <c r="D80" s="265"/>
      <c r="E80" s="265"/>
      <c r="F80" s="265"/>
      <c r="G80" s="533" t="s">
        <v>1313</v>
      </c>
    </row>
    <row r="81" spans="1:7" ht="58" x14ac:dyDescent="0.45">
      <c r="A81" s="49"/>
      <c r="B81" s="61"/>
      <c r="C81" s="265"/>
      <c r="D81" s="265"/>
      <c r="E81" s="265"/>
      <c r="F81" s="265"/>
      <c r="G81" s="533" t="s">
        <v>1314</v>
      </c>
    </row>
    <row r="82" spans="1:7" x14ac:dyDescent="0.45">
      <c r="B82" s="66"/>
      <c r="C82" s="265" t="s">
        <v>379</v>
      </c>
      <c r="D82" s="265"/>
      <c r="E82" s="265"/>
      <c r="F82" s="265"/>
      <c r="G82" s="265"/>
    </row>
    <row r="83" spans="1:7" ht="20.149999999999999" customHeight="1" x14ac:dyDescent="0.45">
      <c r="A83" s="56"/>
      <c r="B83" s="65" t="s">
        <v>102</v>
      </c>
      <c r="C83" s="266" t="s">
        <v>565</v>
      </c>
      <c r="D83" s="266"/>
      <c r="E83" s="266"/>
      <c r="F83" s="266"/>
      <c r="G83" s="266"/>
    </row>
    <row r="84" spans="1:7" ht="37" x14ac:dyDescent="0.45">
      <c r="B84" s="61" t="s">
        <v>996</v>
      </c>
      <c r="C84" s="267"/>
      <c r="D84" s="267"/>
      <c r="E84" s="265" t="s">
        <v>85</v>
      </c>
      <c r="F84" s="265"/>
      <c r="G84" s="265"/>
    </row>
    <row r="85" spans="1:7" ht="37" x14ac:dyDescent="0.45">
      <c r="B85" s="61" t="s">
        <v>997</v>
      </c>
      <c r="C85" s="267"/>
      <c r="D85" s="267"/>
      <c r="E85" s="265" t="s">
        <v>85</v>
      </c>
      <c r="F85" s="265"/>
      <c r="G85" s="265"/>
    </row>
    <row r="86" spans="1:7" x14ac:dyDescent="0.45">
      <c r="B86" s="61" t="s">
        <v>998</v>
      </c>
      <c r="C86" s="267"/>
      <c r="D86" s="267"/>
      <c r="E86" s="265" t="s">
        <v>85</v>
      </c>
      <c r="F86" s="265"/>
      <c r="G86" s="265"/>
    </row>
    <row r="87" spans="1:7" ht="20.149999999999999" customHeight="1" x14ac:dyDescent="0.45">
      <c r="B87" s="61" t="s">
        <v>999</v>
      </c>
      <c r="C87" s="268"/>
      <c r="D87" s="268"/>
      <c r="E87" s="265" t="s">
        <v>85</v>
      </c>
      <c r="F87" s="265"/>
      <c r="G87" s="265"/>
    </row>
    <row r="88" spans="1:7" ht="20.149999999999999" customHeight="1" x14ac:dyDescent="0.45">
      <c r="B88" s="61" t="s">
        <v>1000</v>
      </c>
      <c r="C88" s="268"/>
      <c r="D88" s="268"/>
      <c r="E88" s="268"/>
      <c r="F88" s="268"/>
      <c r="G88" s="268"/>
    </row>
    <row r="89" spans="1:7" ht="20.149999999999999" customHeight="1" x14ac:dyDescent="0.45">
      <c r="B89" s="61"/>
      <c r="C89" s="268"/>
      <c r="D89" s="268"/>
      <c r="E89" s="268"/>
      <c r="F89" s="268"/>
      <c r="G89" s="268"/>
    </row>
    <row r="90" spans="1:7" ht="20.149999999999999" customHeight="1" x14ac:dyDescent="0.45">
      <c r="A90" s="56"/>
      <c r="B90" s="370" t="s">
        <v>103</v>
      </c>
      <c r="C90" s="371" t="s">
        <v>671</v>
      </c>
      <c r="D90" s="371"/>
      <c r="E90" s="371" t="s">
        <v>85</v>
      </c>
      <c r="F90" s="413"/>
      <c r="G90" s="413" t="s">
        <v>85</v>
      </c>
    </row>
    <row r="91" spans="1:7" x14ac:dyDescent="0.45">
      <c r="B91" s="67"/>
      <c r="C91" s="269"/>
      <c r="D91" s="269"/>
      <c r="E91" s="269"/>
      <c r="F91" s="382"/>
      <c r="G91" s="382"/>
    </row>
    <row r="92" spans="1:7" ht="20.149999999999999" customHeight="1" x14ac:dyDescent="0.45">
      <c r="A92" s="56"/>
      <c r="B92" s="65" t="s">
        <v>104</v>
      </c>
      <c r="C92" s="266" t="s">
        <v>386</v>
      </c>
      <c r="D92" s="266"/>
      <c r="E92" s="266"/>
      <c r="F92" s="381" t="s">
        <v>1163</v>
      </c>
      <c r="G92" s="381" t="s">
        <v>1344</v>
      </c>
    </row>
    <row r="93" spans="1:7" s="46" customFormat="1" x14ac:dyDescent="0.45">
      <c r="B93" s="68"/>
      <c r="C93" s="270"/>
      <c r="D93" s="270"/>
      <c r="E93" s="270"/>
      <c r="F93" s="382"/>
      <c r="G93" s="382"/>
    </row>
    <row r="94" spans="1:7" ht="20.149999999999999" customHeight="1" x14ac:dyDescent="0.45">
      <c r="A94" s="56"/>
      <c r="B94" s="65" t="s">
        <v>105</v>
      </c>
      <c r="C94" s="266" t="s">
        <v>565</v>
      </c>
      <c r="D94" s="266" t="s">
        <v>935</v>
      </c>
      <c r="E94" s="266" t="s">
        <v>935</v>
      </c>
      <c r="F94" s="415" t="s">
        <v>1164</v>
      </c>
      <c r="G94" s="415" t="s">
        <v>1308</v>
      </c>
    </row>
    <row r="95" spans="1:7" x14ac:dyDescent="0.45">
      <c r="B95" s="67"/>
      <c r="C95" s="269"/>
      <c r="D95" s="269"/>
      <c r="E95" s="269"/>
      <c r="F95" s="394"/>
      <c r="G95" s="394"/>
    </row>
    <row r="96" spans="1:7" ht="20.149999999999999" customHeight="1" x14ac:dyDescent="0.45">
      <c r="A96" s="56"/>
      <c r="B96" s="65" t="s">
        <v>106</v>
      </c>
      <c r="C96" s="271">
        <v>0.18</v>
      </c>
      <c r="D96" s="271"/>
      <c r="E96" s="271"/>
      <c r="F96" s="447">
        <v>0.15</v>
      </c>
      <c r="G96" s="414">
        <v>0.16</v>
      </c>
    </row>
    <row r="97" spans="1:7" x14ac:dyDescent="0.45">
      <c r="B97" s="67"/>
      <c r="C97" s="269"/>
      <c r="D97" s="269"/>
      <c r="E97" s="269"/>
      <c r="F97" s="394"/>
      <c r="G97" s="394"/>
    </row>
    <row r="98" spans="1:7" ht="20.149999999999999" customHeight="1" x14ac:dyDescent="0.45">
      <c r="A98" s="56"/>
      <c r="B98" s="65" t="s">
        <v>107</v>
      </c>
      <c r="C98" s="266" t="s">
        <v>108</v>
      </c>
      <c r="D98" s="266"/>
      <c r="E98" s="266"/>
      <c r="F98" s="381" t="s">
        <v>85</v>
      </c>
      <c r="G98" s="381" t="s">
        <v>85</v>
      </c>
    </row>
    <row r="99" spans="1:7" ht="20.149999999999999" customHeight="1" x14ac:dyDescent="0.45">
      <c r="A99" s="369"/>
      <c r="B99" s="362"/>
      <c r="C99" s="363"/>
    </row>
    <row r="100" spans="1:7" x14ac:dyDescent="0.45">
      <c r="A100" s="51"/>
      <c r="B100" s="36"/>
      <c r="C100" s="272"/>
    </row>
    <row r="101" spans="1:7" x14ac:dyDescent="0.45">
      <c r="A101" s="205" t="s">
        <v>1190</v>
      </c>
      <c r="B101" s="36"/>
      <c r="C101" s="272"/>
    </row>
    <row r="102" spans="1:7" x14ac:dyDescent="0.45">
      <c r="A102" s="38" t="s">
        <v>1189</v>
      </c>
      <c r="B102" s="36"/>
      <c r="C102" s="272"/>
    </row>
    <row r="103" spans="1:7" x14ac:dyDescent="0.45">
      <c r="B103" s="47"/>
      <c r="C103" s="272"/>
    </row>
    <row r="104" spans="1:7" x14ac:dyDescent="0.45">
      <c r="B104" s="47"/>
      <c r="C104" s="272"/>
    </row>
    <row r="105" spans="1:7" x14ac:dyDescent="0.45">
      <c r="B105" s="47"/>
      <c r="C105" s="272"/>
    </row>
    <row r="106" spans="1:7" x14ac:dyDescent="0.45">
      <c r="B106" s="47"/>
      <c r="C106" s="272"/>
    </row>
    <row r="107" spans="1:7" x14ac:dyDescent="0.45">
      <c r="B107" s="47"/>
      <c r="C107" s="272"/>
    </row>
    <row r="108" spans="1:7" s="48" customFormat="1" x14ac:dyDescent="0.45">
      <c r="A108" s="38"/>
      <c r="B108" s="47"/>
      <c r="C108" s="272"/>
    </row>
    <row r="109" spans="1:7" s="48" customFormat="1" x14ac:dyDescent="0.45">
      <c r="A109" s="38"/>
      <c r="B109" s="47"/>
      <c r="C109" s="272"/>
    </row>
    <row r="110" spans="1:7" s="48" customFormat="1" x14ac:dyDescent="0.45">
      <c r="A110" s="38"/>
      <c r="B110" s="47"/>
      <c r="C110" s="272"/>
    </row>
    <row r="111" spans="1:7" s="48" customFormat="1" x14ac:dyDescent="0.45">
      <c r="A111" s="38"/>
      <c r="B111" s="47"/>
      <c r="C111" s="272"/>
    </row>
    <row r="112" spans="1:7" s="48" customFormat="1" x14ac:dyDescent="0.45">
      <c r="A112" s="38"/>
      <c r="B112" s="47"/>
      <c r="C112" s="272"/>
    </row>
    <row r="113" spans="1:3" s="48" customFormat="1" x14ac:dyDescent="0.45">
      <c r="A113" s="38"/>
      <c r="B113" s="47"/>
      <c r="C113" s="272"/>
    </row>
    <row r="114" spans="1:3" s="48" customFormat="1" x14ac:dyDescent="0.45">
      <c r="A114" s="38"/>
      <c r="B114" s="47"/>
      <c r="C114" s="272"/>
    </row>
    <row r="115" spans="1:3" s="48" customFormat="1" x14ac:dyDescent="0.45">
      <c r="A115" s="38"/>
      <c r="B115" s="47"/>
      <c r="C115" s="272"/>
    </row>
    <row r="116" spans="1:3" s="48" customFormat="1" x14ac:dyDescent="0.45">
      <c r="A116" s="38"/>
      <c r="B116" s="47"/>
      <c r="C116" s="272"/>
    </row>
    <row r="117" spans="1:3" s="48" customFormat="1" x14ac:dyDescent="0.45">
      <c r="A117" s="38"/>
      <c r="B117" s="47"/>
      <c r="C117" s="272"/>
    </row>
    <row r="118" spans="1:3" s="48" customFormat="1" x14ac:dyDescent="0.45">
      <c r="A118" s="38"/>
      <c r="B118" s="47"/>
      <c r="C118" s="272"/>
    </row>
    <row r="119" spans="1:3" s="48" customFormat="1" x14ac:dyDescent="0.45">
      <c r="A119" s="38"/>
      <c r="B119" s="47"/>
      <c r="C119" s="272"/>
    </row>
    <row r="120" spans="1:3" s="48" customFormat="1" x14ac:dyDescent="0.45">
      <c r="A120" s="38"/>
      <c r="B120" s="47"/>
      <c r="C120" s="272"/>
    </row>
    <row r="121" spans="1:3" s="48" customFormat="1" x14ac:dyDescent="0.45">
      <c r="A121" s="38"/>
      <c r="B121" s="47"/>
      <c r="C121" s="272"/>
    </row>
    <row r="122" spans="1:3" s="48" customFormat="1" x14ac:dyDescent="0.45">
      <c r="A122" s="38"/>
      <c r="B122" s="47"/>
      <c r="C122" s="272"/>
    </row>
    <row r="123" spans="1:3" s="48" customFormat="1" x14ac:dyDescent="0.45">
      <c r="A123" s="38"/>
      <c r="B123" s="47"/>
      <c r="C123" s="272"/>
    </row>
    <row r="124" spans="1:3" s="48" customFormat="1" x14ac:dyDescent="0.45">
      <c r="A124" s="38"/>
      <c r="B124" s="47"/>
      <c r="C124" s="272"/>
    </row>
    <row r="125" spans="1:3" s="48" customFormat="1" x14ac:dyDescent="0.45">
      <c r="A125" s="38"/>
      <c r="B125" s="47"/>
      <c r="C125" s="272"/>
    </row>
    <row r="126" spans="1:3" s="48" customFormat="1" x14ac:dyDescent="0.45">
      <c r="A126" s="38"/>
      <c r="B126" s="47"/>
      <c r="C126" s="272"/>
    </row>
    <row r="127" spans="1:3" s="48" customFormat="1" x14ac:dyDescent="0.45">
      <c r="A127" s="38"/>
      <c r="B127" s="47"/>
      <c r="C127" s="272"/>
    </row>
    <row r="128" spans="1:3" s="48" customFormat="1" x14ac:dyDescent="0.45">
      <c r="A128" s="38"/>
      <c r="B128" s="47"/>
      <c r="C128" s="272"/>
    </row>
    <row r="129" spans="1:3" s="48" customFormat="1" x14ac:dyDescent="0.45">
      <c r="A129" s="38"/>
      <c r="B129" s="47"/>
      <c r="C129" s="272"/>
    </row>
    <row r="130" spans="1:3" s="48" customFormat="1" x14ac:dyDescent="0.45">
      <c r="A130" s="38"/>
      <c r="B130" s="47"/>
      <c r="C130" s="272"/>
    </row>
    <row r="131" spans="1:3" s="48" customFormat="1" x14ac:dyDescent="0.45">
      <c r="A131" s="38"/>
      <c r="B131" s="47"/>
      <c r="C131" s="272"/>
    </row>
    <row r="132" spans="1:3" s="48" customFormat="1" x14ac:dyDescent="0.45">
      <c r="A132" s="38"/>
      <c r="B132" s="47"/>
      <c r="C132" s="272"/>
    </row>
    <row r="133" spans="1:3" s="48" customFormat="1" x14ac:dyDescent="0.45">
      <c r="A133" s="38"/>
      <c r="B133" s="47"/>
      <c r="C133" s="272"/>
    </row>
    <row r="134" spans="1:3" s="48" customFormat="1" x14ac:dyDescent="0.45">
      <c r="A134" s="38"/>
      <c r="B134" s="47"/>
      <c r="C134" s="272"/>
    </row>
    <row r="135" spans="1:3" s="48" customFormat="1" x14ac:dyDescent="0.45">
      <c r="A135" s="38"/>
      <c r="B135" s="47"/>
      <c r="C135" s="272"/>
    </row>
    <row r="136" spans="1:3" s="48" customFormat="1" x14ac:dyDescent="0.45">
      <c r="A136" s="38"/>
      <c r="B136" s="47"/>
      <c r="C136" s="272"/>
    </row>
    <row r="137" spans="1:3" s="48" customFormat="1" x14ac:dyDescent="0.45">
      <c r="A137" s="38"/>
      <c r="B137" s="47"/>
      <c r="C137" s="272"/>
    </row>
    <row r="138" spans="1:3" s="48" customFormat="1" x14ac:dyDescent="0.45">
      <c r="A138" s="38"/>
      <c r="B138" s="47"/>
      <c r="C138" s="272"/>
    </row>
    <row r="139" spans="1:3" s="48" customFormat="1" x14ac:dyDescent="0.45">
      <c r="A139" s="38"/>
      <c r="B139" s="47"/>
      <c r="C139" s="272"/>
    </row>
    <row r="140" spans="1:3" s="48" customFormat="1" x14ac:dyDescent="0.45">
      <c r="A140" s="38"/>
      <c r="B140" s="47"/>
      <c r="C140" s="272"/>
    </row>
    <row r="141" spans="1:3" s="48" customFormat="1" x14ac:dyDescent="0.45">
      <c r="A141" s="38"/>
      <c r="B141" s="47"/>
      <c r="C141" s="272"/>
    </row>
    <row r="142" spans="1:3" s="48" customFormat="1" x14ac:dyDescent="0.45">
      <c r="A142" s="38"/>
      <c r="B142" s="47"/>
      <c r="C142" s="272"/>
    </row>
    <row r="143" spans="1:3" s="48" customFormat="1" x14ac:dyDescent="0.45">
      <c r="A143" s="38"/>
      <c r="B143" s="47"/>
      <c r="C143" s="272"/>
    </row>
    <row r="144" spans="1:3" s="48" customFormat="1" x14ac:dyDescent="0.45">
      <c r="A144" s="38"/>
      <c r="B144" s="47"/>
      <c r="C144" s="272"/>
    </row>
    <row r="145" spans="1:3" s="48" customFormat="1" x14ac:dyDescent="0.45">
      <c r="A145" s="38"/>
      <c r="B145" s="47"/>
      <c r="C145" s="272"/>
    </row>
    <row r="146" spans="1:3" s="48" customFormat="1" x14ac:dyDescent="0.45">
      <c r="A146" s="38"/>
      <c r="B146" s="47"/>
      <c r="C146" s="272"/>
    </row>
    <row r="147" spans="1:3" s="48" customFormat="1" x14ac:dyDescent="0.45">
      <c r="A147" s="38"/>
      <c r="B147" s="47"/>
      <c r="C147" s="272"/>
    </row>
    <row r="148" spans="1:3" s="48" customFormat="1" x14ac:dyDescent="0.45">
      <c r="A148" s="38"/>
      <c r="B148" s="47"/>
      <c r="C148" s="272"/>
    </row>
    <row r="149" spans="1:3" s="48" customFormat="1" x14ac:dyDescent="0.45">
      <c r="A149" s="38"/>
      <c r="B149" s="47"/>
      <c r="C149" s="272"/>
    </row>
    <row r="150" spans="1:3" s="48" customFormat="1" x14ac:dyDescent="0.45">
      <c r="A150" s="38"/>
      <c r="B150" s="47"/>
      <c r="C150" s="272"/>
    </row>
    <row r="151" spans="1:3" s="48" customFormat="1" x14ac:dyDescent="0.45">
      <c r="A151" s="38"/>
      <c r="B151" s="47"/>
      <c r="C151" s="272"/>
    </row>
    <row r="152" spans="1:3" s="48" customFormat="1" x14ac:dyDescent="0.45">
      <c r="A152" s="38"/>
      <c r="B152" s="47"/>
      <c r="C152" s="272"/>
    </row>
    <row r="153" spans="1:3" s="48" customFormat="1" x14ac:dyDescent="0.45">
      <c r="A153" s="38"/>
      <c r="B153" s="47"/>
      <c r="C153" s="272"/>
    </row>
    <row r="154" spans="1:3" s="48" customFormat="1" x14ac:dyDescent="0.45">
      <c r="A154" s="38"/>
      <c r="B154" s="47"/>
      <c r="C154" s="272"/>
    </row>
    <row r="155" spans="1:3" s="48" customFormat="1" x14ac:dyDescent="0.45">
      <c r="A155" s="38"/>
      <c r="B155" s="47"/>
      <c r="C155" s="272"/>
    </row>
    <row r="156" spans="1:3" s="48" customFormat="1" x14ac:dyDescent="0.45">
      <c r="A156" s="38"/>
      <c r="B156" s="47"/>
      <c r="C156" s="272"/>
    </row>
    <row r="157" spans="1:3" s="48" customFormat="1" x14ac:dyDescent="0.45">
      <c r="A157" s="38"/>
      <c r="B157" s="47"/>
      <c r="C157" s="272"/>
    </row>
    <row r="158" spans="1:3" s="48" customFormat="1" x14ac:dyDescent="0.45">
      <c r="A158" s="38"/>
      <c r="B158" s="47"/>
      <c r="C158" s="272"/>
    </row>
    <row r="159" spans="1:3" s="48" customFormat="1" x14ac:dyDescent="0.45">
      <c r="A159" s="38"/>
      <c r="B159" s="47"/>
      <c r="C159" s="272"/>
    </row>
    <row r="160" spans="1:3" s="48" customFormat="1" x14ac:dyDescent="0.45">
      <c r="A160" s="38"/>
      <c r="B160" s="47"/>
      <c r="C160" s="272"/>
    </row>
    <row r="161" spans="1:3" s="48" customFormat="1" x14ac:dyDescent="0.45">
      <c r="A161" s="38"/>
      <c r="B161" s="47"/>
      <c r="C161" s="272"/>
    </row>
    <row r="162" spans="1:3" s="48" customFormat="1" x14ac:dyDescent="0.45">
      <c r="A162" s="38"/>
      <c r="B162" s="47"/>
      <c r="C162" s="272"/>
    </row>
    <row r="163" spans="1:3" s="48" customFormat="1" x14ac:dyDescent="0.45">
      <c r="A163" s="38"/>
      <c r="B163" s="47"/>
      <c r="C163" s="272"/>
    </row>
    <row r="164" spans="1:3" s="48" customFormat="1" x14ac:dyDescent="0.45">
      <c r="A164" s="38"/>
      <c r="B164" s="47"/>
      <c r="C164" s="272"/>
    </row>
    <row r="165" spans="1:3" s="48" customFormat="1" x14ac:dyDescent="0.45">
      <c r="A165" s="38"/>
      <c r="B165" s="47"/>
      <c r="C165" s="272"/>
    </row>
    <row r="166" spans="1:3" s="48" customFormat="1" x14ac:dyDescent="0.45">
      <c r="A166" s="38"/>
      <c r="B166" s="47"/>
      <c r="C166" s="272"/>
    </row>
    <row r="167" spans="1:3" s="48" customFormat="1" x14ac:dyDescent="0.45">
      <c r="A167" s="38"/>
      <c r="B167" s="47"/>
      <c r="C167" s="272"/>
    </row>
    <row r="168" spans="1:3" s="48" customFormat="1" x14ac:dyDescent="0.45">
      <c r="A168" s="38"/>
      <c r="B168" s="47"/>
      <c r="C168" s="272"/>
    </row>
    <row r="169" spans="1:3" s="48" customFormat="1" x14ac:dyDescent="0.45">
      <c r="A169" s="38"/>
      <c r="B169" s="47"/>
      <c r="C169" s="272"/>
    </row>
    <row r="170" spans="1:3" s="48" customFormat="1" x14ac:dyDescent="0.45">
      <c r="A170" s="38"/>
      <c r="B170" s="47"/>
      <c r="C170" s="272"/>
    </row>
    <row r="171" spans="1:3" s="48" customFormat="1" x14ac:dyDescent="0.45">
      <c r="A171" s="38"/>
      <c r="B171" s="47"/>
      <c r="C171" s="272"/>
    </row>
    <row r="172" spans="1:3" s="48" customFormat="1" x14ac:dyDescent="0.45">
      <c r="A172" s="38"/>
      <c r="B172" s="47"/>
      <c r="C172" s="272"/>
    </row>
    <row r="173" spans="1:3" s="48" customFormat="1" x14ac:dyDescent="0.45">
      <c r="A173" s="38"/>
      <c r="B173" s="47"/>
      <c r="C173" s="272"/>
    </row>
    <row r="174" spans="1:3" s="48" customFormat="1" x14ac:dyDescent="0.45">
      <c r="A174" s="38"/>
      <c r="B174" s="47"/>
      <c r="C174" s="272"/>
    </row>
    <row r="175" spans="1:3" s="48" customFormat="1" x14ac:dyDescent="0.45">
      <c r="A175" s="38"/>
      <c r="B175" s="47"/>
      <c r="C175" s="272"/>
    </row>
    <row r="176" spans="1:3" s="48" customFormat="1" x14ac:dyDescent="0.45">
      <c r="A176" s="38"/>
      <c r="B176" s="47"/>
      <c r="C176" s="272"/>
    </row>
    <row r="177" spans="1:3" s="48" customFormat="1" x14ac:dyDescent="0.45">
      <c r="A177" s="38"/>
      <c r="B177" s="47"/>
      <c r="C177" s="272"/>
    </row>
    <row r="178" spans="1:3" s="48" customFormat="1" x14ac:dyDescent="0.45">
      <c r="A178" s="38"/>
      <c r="B178" s="47"/>
      <c r="C178" s="272"/>
    </row>
    <row r="179" spans="1:3" s="48" customFormat="1" x14ac:dyDescent="0.45">
      <c r="A179" s="38"/>
      <c r="B179" s="47"/>
      <c r="C179" s="272"/>
    </row>
    <row r="180" spans="1:3" s="48" customFormat="1" x14ac:dyDescent="0.45">
      <c r="A180" s="38"/>
      <c r="B180" s="47"/>
      <c r="C180" s="272"/>
    </row>
    <row r="181" spans="1:3" s="48" customFormat="1" x14ac:dyDescent="0.45">
      <c r="A181" s="38"/>
      <c r="B181" s="47"/>
      <c r="C181" s="272"/>
    </row>
    <row r="182" spans="1:3" s="48" customFormat="1" x14ac:dyDescent="0.45">
      <c r="A182" s="38"/>
      <c r="B182" s="47"/>
      <c r="C182" s="272"/>
    </row>
    <row r="183" spans="1:3" s="48" customFormat="1" x14ac:dyDescent="0.45">
      <c r="A183" s="38"/>
      <c r="B183" s="47"/>
      <c r="C183" s="272"/>
    </row>
    <row r="184" spans="1:3" s="48" customFormat="1" x14ac:dyDescent="0.45">
      <c r="A184" s="38"/>
      <c r="B184" s="47"/>
      <c r="C184" s="272"/>
    </row>
    <row r="185" spans="1:3" s="48" customFormat="1" x14ac:dyDescent="0.45">
      <c r="A185" s="38"/>
      <c r="B185" s="47"/>
      <c r="C185" s="272"/>
    </row>
    <row r="186" spans="1:3" s="48" customFormat="1" x14ac:dyDescent="0.45">
      <c r="A186" s="38"/>
      <c r="B186" s="47"/>
      <c r="C186" s="272"/>
    </row>
    <row r="187" spans="1:3" s="48" customFormat="1" x14ac:dyDescent="0.45">
      <c r="A187" s="38"/>
      <c r="B187" s="47"/>
      <c r="C187" s="272"/>
    </row>
    <row r="188" spans="1:3" s="48" customFormat="1" x14ac:dyDescent="0.45">
      <c r="A188" s="38"/>
      <c r="B188" s="47"/>
      <c r="C188" s="272"/>
    </row>
    <row r="189" spans="1:3" s="48" customFormat="1" x14ac:dyDescent="0.45">
      <c r="A189" s="38"/>
      <c r="B189" s="47"/>
      <c r="C189" s="272"/>
    </row>
    <row r="190" spans="1:3" s="48" customFormat="1" x14ac:dyDescent="0.45">
      <c r="A190" s="38"/>
      <c r="B190" s="47"/>
      <c r="C190" s="272"/>
    </row>
    <row r="191" spans="1:3" s="48" customFormat="1" x14ac:dyDescent="0.45">
      <c r="A191" s="38"/>
      <c r="B191" s="47"/>
      <c r="C191" s="272"/>
    </row>
    <row r="192" spans="1:3" s="48" customFormat="1" x14ac:dyDescent="0.45">
      <c r="A192" s="38"/>
      <c r="B192" s="47"/>
      <c r="C192" s="272"/>
    </row>
    <row r="193" spans="1:3" s="48" customFormat="1" x14ac:dyDescent="0.45">
      <c r="A193" s="38"/>
      <c r="B193" s="47"/>
      <c r="C193" s="272"/>
    </row>
    <row r="194" spans="1:3" s="48" customFormat="1" x14ac:dyDescent="0.45">
      <c r="A194" s="38"/>
      <c r="B194" s="47"/>
      <c r="C194" s="272"/>
    </row>
    <row r="195" spans="1:3" s="48" customFormat="1" x14ac:dyDescent="0.45">
      <c r="A195" s="38"/>
      <c r="B195" s="47"/>
      <c r="C195" s="272"/>
    </row>
    <row r="196" spans="1:3" s="48" customFormat="1" x14ac:dyDescent="0.45">
      <c r="A196" s="38"/>
      <c r="B196" s="47"/>
      <c r="C196" s="272"/>
    </row>
    <row r="197" spans="1:3" s="48" customFormat="1" x14ac:dyDescent="0.45">
      <c r="A197" s="38"/>
      <c r="B197" s="47"/>
      <c r="C197" s="272"/>
    </row>
    <row r="198" spans="1:3" s="48" customFormat="1" x14ac:dyDescent="0.45">
      <c r="A198" s="38"/>
      <c r="B198" s="47"/>
      <c r="C198" s="272"/>
    </row>
    <row r="199" spans="1:3" s="48" customFormat="1" x14ac:dyDescent="0.45">
      <c r="A199" s="38"/>
      <c r="B199" s="50"/>
      <c r="C199" s="272"/>
    </row>
    <row r="200" spans="1:3" s="48" customFormat="1" x14ac:dyDescent="0.45">
      <c r="A200" s="38"/>
      <c r="B200" s="50"/>
      <c r="C200" s="272"/>
    </row>
    <row r="201" spans="1:3" s="48" customFormat="1" x14ac:dyDescent="0.45">
      <c r="A201" s="38"/>
      <c r="B201" s="50"/>
      <c r="C201" s="272"/>
    </row>
    <row r="202" spans="1:3" s="48" customFormat="1" x14ac:dyDescent="0.45">
      <c r="A202" s="38"/>
      <c r="B202" s="50"/>
      <c r="C202" s="272"/>
    </row>
    <row r="203" spans="1:3" s="48" customFormat="1" x14ac:dyDescent="0.45">
      <c r="A203" s="38"/>
      <c r="B203" s="50"/>
      <c r="C203" s="272"/>
    </row>
    <row r="204" spans="1:3" s="48" customFormat="1" x14ac:dyDescent="0.45">
      <c r="A204" s="38"/>
      <c r="B204" s="50"/>
      <c r="C204" s="272"/>
    </row>
    <row r="205" spans="1:3" s="48" customFormat="1" x14ac:dyDescent="0.45">
      <c r="A205" s="38"/>
      <c r="B205" s="50"/>
      <c r="C205" s="272"/>
    </row>
    <row r="206" spans="1:3" s="48" customFormat="1" x14ac:dyDescent="0.45">
      <c r="A206" s="38"/>
      <c r="B206" s="50"/>
      <c r="C206" s="272"/>
    </row>
    <row r="207" spans="1:3" s="48" customFormat="1" x14ac:dyDescent="0.45">
      <c r="A207" s="38"/>
      <c r="B207" s="47"/>
      <c r="C207" s="272"/>
    </row>
    <row r="208" spans="1:3" s="48" customFormat="1" x14ac:dyDescent="0.45">
      <c r="A208" s="38"/>
      <c r="B208" s="47"/>
      <c r="C208" s="272"/>
    </row>
    <row r="209" spans="1:3" s="48" customFormat="1" x14ac:dyDescent="0.45">
      <c r="A209" s="38"/>
      <c r="B209" s="50"/>
      <c r="C209" s="272"/>
    </row>
    <row r="210" spans="1:3" s="48" customFormat="1" x14ac:dyDescent="0.45">
      <c r="A210" s="38"/>
      <c r="B210" s="50"/>
      <c r="C210" s="272"/>
    </row>
    <row r="211" spans="1:3" s="48" customFormat="1" x14ac:dyDescent="0.45">
      <c r="A211" s="38"/>
      <c r="B211" s="50"/>
      <c r="C211" s="272"/>
    </row>
    <row r="212" spans="1:3" s="48" customFormat="1" x14ac:dyDescent="0.45">
      <c r="A212" s="38"/>
      <c r="B212" s="50"/>
      <c r="C212" s="272"/>
    </row>
    <row r="213" spans="1:3" s="48" customFormat="1" x14ac:dyDescent="0.45">
      <c r="A213" s="38"/>
      <c r="B213" s="50"/>
      <c r="C213" s="272"/>
    </row>
    <row r="214" spans="1:3" s="48" customFormat="1" x14ac:dyDescent="0.45">
      <c r="A214" s="38"/>
      <c r="B214" s="50"/>
      <c r="C214" s="272"/>
    </row>
    <row r="215" spans="1:3" s="48" customFormat="1" x14ac:dyDescent="0.45">
      <c r="A215" s="38"/>
      <c r="B215" s="50"/>
      <c r="C215" s="272"/>
    </row>
    <row r="216" spans="1:3" s="48" customFormat="1" x14ac:dyDescent="0.45">
      <c r="A216" s="38"/>
      <c r="B216" s="50"/>
      <c r="C216" s="272"/>
    </row>
    <row r="217" spans="1:3" s="48" customFormat="1" x14ac:dyDescent="0.45">
      <c r="A217" s="38"/>
      <c r="B217" s="50"/>
      <c r="C217" s="272"/>
    </row>
    <row r="218" spans="1:3" s="48" customFormat="1" x14ac:dyDescent="0.45">
      <c r="A218" s="38"/>
      <c r="B218" s="47"/>
      <c r="C218" s="272"/>
    </row>
    <row r="219" spans="1:3" s="48" customFormat="1" x14ac:dyDescent="0.45">
      <c r="A219" s="38"/>
      <c r="B219" s="47"/>
      <c r="C219" s="272"/>
    </row>
    <row r="220" spans="1:3" s="48" customFormat="1" x14ac:dyDescent="0.45">
      <c r="A220" s="38"/>
      <c r="B220" s="47"/>
      <c r="C220" s="272"/>
    </row>
    <row r="221" spans="1:3" s="48" customFormat="1" x14ac:dyDescent="0.45">
      <c r="A221" s="38"/>
      <c r="B221" s="47"/>
      <c r="C221" s="272"/>
    </row>
    <row r="222" spans="1:3" s="48" customFormat="1" x14ac:dyDescent="0.45">
      <c r="A222" s="38"/>
      <c r="B222" s="47"/>
      <c r="C222" s="272"/>
    </row>
    <row r="223" spans="1:3" s="48" customFormat="1" x14ac:dyDescent="0.45">
      <c r="A223" s="38"/>
      <c r="B223" s="47"/>
      <c r="C223" s="272"/>
    </row>
    <row r="224" spans="1:3" s="48" customFormat="1" x14ac:dyDescent="0.45">
      <c r="A224" s="38"/>
      <c r="B224" s="47"/>
      <c r="C224" s="272"/>
    </row>
    <row r="225" spans="1:3" s="48" customFormat="1" x14ac:dyDescent="0.45">
      <c r="A225" s="38"/>
      <c r="B225" s="47"/>
      <c r="C225" s="272"/>
    </row>
    <row r="226" spans="1:3" s="48" customFormat="1" x14ac:dyDescent="0.45">
      <c r="A226" s="38"/>
      <c r="B226" s="47"/>
      <c r="C226" s="272"/>
    </row>
    <row r="227" spans="1:3" s="48" customFormat="1" x14ac:dyDescent="0.45">
      <c r="A227" s="38"/>
      <c r="B227" s="47"/>
      <c r="C227" s="272"/>
    </row>
    <row r="228" spans="1:3" s="48" customFormat="1" x14ac:dyDescent="0.45">
      <c r="A228" s="38"/>
      <c r="B228" s="47"/>
      <c r="C228" s="272"/>
    </row>
    <row r="229" spans="1:3" s="48" customFormat="1" x14ac:dyDescent="0.45">
      <c r="A229" s="38"/>
      <c r="B229" s="47"/>
      <c r="C229" s="272"/>
    </row>
    <row r="230" spans="1:3" s="48" customFormat="1" x14ac:dyDescent="0.45">
      <c r="A230" s="38"/>
      <c r="B230" s="47"/>
      <c r="C230" s="272"/>
    </row>
    <row r="231" spans="1:3" s="48" customFormat="1" x14ac:dyDescent="0.45">
      <c r="A231" s="38"/>
      <c r="B231" s="47"/>
      <c r="C231" s="272"/>
    </row>
    <row r="232" spans="1:3" s="48" customFormat="1" x14ac:dyDescent="0.45">
      <c r="A232" s="38"/>
      <c r="B232" s="47"/>
      <c r="C232" s="272"/>
    </row>
    <row r="233" spans="1:3" s="48" customFormat="1" x14ac:dyDescent="0.45">
      <c r="A233" s="38"/>
      <c r="B233" s="47"/>
      <c r="C233" s="272"/>
    </row>
    <row r="234" spans="1:3" s="48" customFormat="1" x14ac:dyDescent="0.45">
      <c r="A234" s="38"/>
      <c r="B234" s="47"/>
      <c r="C234" s="272"/>
    </row>
    <row r="235" spans="1:3" s="48" customFormat="1" x14ac:dyDescent="0.45">
      <c r="A235" s="38"/>
      <c r="B235" s="47"/>
      <c r="C235" s="272"/>
    </row>
    <row r="236" spans="1:3" s="48" customFormat="1" x14ac:dyDescent="0.45">
      <c r="A236" s="38"/>
      <c r="B236" s="47"/>
      <c r="C236" s="272"/>
    </row>
    <row r="237" spans="1:3" s="48" customFormat="1" x14ac:dyDescent="0.45">
      <c r="A237" s="38"/>
      <c r="B237" s="47"/>
      <c r="C237" s="272"/>
    </row>
    <row r="238" spans="1:3" s="48" customFormat="1" x14ac:dyDescent="0.45">
      <c r="A238" s="38"/>
      <c r="B238" s="47"/>
      <c r="C238" s="272"/>
    </row>
    <row r="239" spans="1:3" s="48" customFormat="1" x14ac:dyDescent="0.45">
      <c r="A239" s="38"/>
      <c r="B239" s="47"/>
      <c r="C239" s="272"/>
    </row>
    <row r="240" spans="1:3" s="48" customFormat="1" x14ac:dyDescent="0.45">
      <c r="A240" s="38"/>
      <c r="B240" s="47"/>
      <c r="C240" s="272"/>
    </row>
    <row r="241" spans="1:3" s="48" customFormat="1" x14ac:dyDescent="0.45">
      <c r="A241" s="38"/>
      <c r="B241" s="47"/>
      <c r="C241" s="272"/>
    </row>
    <row r="242" spans="1:3" s="48" customFormat="1" x14ac:dyDescent="0.45">
      <c r="A242" s="38"/>
      <c r="B242" s="47"/>
      <c r="C242" s="272"/>
    </row>
    <row r="243" spans="1:3" s="48" customFormat="1" x14ac:dyDescent="0.45">
      <c r="A243" s="38"/>
      <c r="B243" s="47"/>
      <c r="C243" s="272"/>
    </row>
    <row r="244" spans="1:3" s="48" customFormat="1" x14ac:dyDescent="0.45">
      <c r="A244" s="38"/>
      <c r="B244" s="47"/>
      <c r="C244" s="272"/>
    </row>
    <row r="245" spans="1:3" s="48" customFormat="1" x14ac:dyDescent="0.45">
      <c r="A245" s="38"/>
      <c r="B245" s="47"/>
      <c r="C245" s="272"/>
    </row>
    <row r="246" spans="1:3" s="48" customFormat="1" x14ac:dyDescent="0.45">
      <c r="A246" s="38"/>
      <c r="B246" s="47"/>
      <c r="C246" s="272"/>
    </row>
    <row r="247" spans="1:3" s="48" customFormat="1" x14ac:dyDescent="0.45">
      <c r="A247" s="38"/>
      <c r="B247" s="47"/>
      <c r="C247" s="272"/>
    </row>
    <row r="248" spans="1:3" s="48" customFormat="1" x14ac:dyDescent="0.45">
      <c r="A248" s="38"/>
      <c r="B248" s="47"/>
      <c r="C248" s="272"/>
    </row>
    <row r="249" spans="1:3" s="48" customFormat="1" x14ac:dyDescent="0.45">
      <c r="A249" s="38"/>
      <c r="B249" s="47"/>
      <c r="C249" s="272"/>
    </row>
    <row r="250" spans="1:3" s="48" customFormat="1" x14ac:dyDescent="0.45">
      <c r="A250" s="38"/>
      <c r="B250" s="47"/>
      <c r="C250" s="272"/>
    </row>
    <row r="251" spans="1:3" s="48" customFormat="1" x14ac:dyDescent="0.45">
      <c r="A251" s="38"/>
      <c r="B251" s="47"/>
      <c r="C251" s="272"/>
    </row>
    <row r="252" spans="1:3" s="48" customFormat="1" x14ac:dyDescent="0.45">
      <c r="A252" s="38"/>
      <c r="B252" s="47"/>
      <c r="C252" s="272"/>
    </row>
    <row r="253" spans="1:3" s="48" customFormat="1" x14ac:dyDescent="0.45">
      <c r="A253" s="38"/>
      <c r="B253" s="47"/>
      <c r="C253" s="272"/>
    </row>
    <row r="254" spans="1:3" s="48" customFormat="1" x14ac:dyDescent="0.45">
      <c r="A254" s="38"/>
      <c r="B254" s="47"/>
      <c r="C254" s="272"/>
    </row>
    <row r="255" spans="1:3" s="48" customFormat="1" x14ac:dyDescent="0.45">
      <c r="A255" s="38"/>
      <c r="B255" s="47"/>
      <c r="C255" s="272"/>
    </row>
    <row r="256" spans="1:3" s="48" customFormat="1" x14ac:dyDescent="0.45">
      <c r="A256" s="38"/>
      <c r="B256" s="47"/>
      <c r="C256" s="272"/>
    </row>
    <row r="257" spans="1:3" s="48" customFormat="1" x14ac:dyDescent="0.45">
      <c r="A257" s="38"/>
      <c r="B257" s="47"/>
      <c r="C257" s="272"/>
    </row>
    <row r="258" spans="1:3" s="48" customFormat="1" x14ac:dyDescent="0.45">
      <c r="A258" s="38"/>
      <c r="B258" s="47"/>
      <c r="C258" s="272"/>
    </row>
    <row r="259" spans="1:3" s="48" customFormat="1" x14ac:dyDescent="0.45">
      <c r="A259" s="38"/>
      <c r="B259" s="47"/>
      <c r="C259" s="272"/>
    </row>
    <row r="260" spans="1:3" s="48" customFormat="1" x14ac:dyDescent="0.45">
      <c r="A260" s="38"/>
      <c r="B260" s="47"/>
      <c r="C260" s="272"/>
    </row>
    <row r="261" spans="1:3" s="48" customFormat="1" x14ac:dyDescent="0.45">
      <c r="A261" s="38"/>
      <c r="B261" s="47"/>
      <c r="C261" s="272"/>
    </row>
    <row r="262" spans="1:3" s="48" customFormat="1" x14ac:dyDescent="0.45">
      <c r="A262" s="38"/>
      <c r="B262" s="47"/>
      <c r="C262" s="272"/>
    </row>
    <row r="263" spans="1:3" s="48" customFormat="1" x14ac:dyDescent="0.45">
      <c r="A263" s="38"/>
      <c r="B263" s="47"/>
      <c r="C263" s="272"/>
    </row>
    <row r="264" spans="1:3" s="48" customFormat="1" x14ac:dyDescent="0.45">
      <c r="A264" s="38"/>
      <c r="B264" s="47"/>
      <c r="C264" s="272"/>
    </row>
    <row r="265" spans="1:3" s="48" customFormat="1" x14ac:dyDescent="0.45">
      <c r="A265" s="38"/>
      <c r="B265" s="47"/>
      <c r="C265" s="272"/>
    </row>
    <row r="266" spans="1:3" s="48" customFormat="1" x14ac:dyDescent="0.45">
      <c r="A266" s="38"/>
      <c r="B266" s="47"/>
      <c r="C266" s="272"/>
    </row>
    <row r="267" spans="1:3" s="48" customFormat="1" x14ac:dyDescent="0.45">
      <c r="A267" s="38"/>
      <c r="B267" s="47"/>
      <c r="C267" s="272"/>
    </row>
    <row r="268" spans="1:3" s="48" customFormat="1" x14ac:dyDescent="0.45">
      <c r="A268" s="38"/>
      <c r="B268" s="47"/>
      <c r="C268" s="272"/>
    </row>
    <row r="269" spans="1:3" s="48" customFormat="1" x14ac:dyDescent="0.45">
      <c r="A269" s="38"/>
      <c r="B269" s="47"/>
      <c r="C269" s="272"/>
    </row>
    <row r="270" spans="1:3" s="48" customFormat="1" x14ac:dyDescent="0.45">
      <c r="A270" s="38"/>
      <c r="B270" s="47"/>
      <c r="C270" s="272"/>
    </row>
    <row r="271" spans="1:3" s="48" customFormat="1" x14ac:dyDescent="0.45">
      <c r="A271" s="38"/>
      <c r="B271" s="47"/>
      <c r="C271" s="272"/>
    </row>
    <row r="272" spans="1:3" s="48" customFormat="1" x14ac:dyDescent="0.45">
      <c r="A272" s="38"/>
      <c r="B272" s="47"/>
      <c r="C272" s="272"/>
    </row>
    <row r="273" spans="1:3" s="48" customFormat="1" x14ac:dyDescent="0.45">
      <c r="A273" s="38"/>
      <c r="B273" s="47"/>
      <c r="C273" s="272"/>
    </row>
    <row r="274" spans="1:3" s="48" customFormat="1" x14ac:dyDescent="0.45">
      <c r="A274" s="38"/>
      <c r="B274" s="47"/>
      <c r="C274" s="272"/>
    </row>
    <row r="275" spans="1:3" s="48" customFormat="1" x14ac:dyDescent="0.45">
      <c r="A275" s="38"/>
      <c r="B275" s="47"/>
      <c r="C275" s="272"/>
    </row>
    <row r="276" spans="1:3" s="48" customFormat="1" x14ac:dyDescent="0.45">
      <c r="A276" s="38"/>
      <c r="B276" s="47"/>
      <c r="C276" s="272"/>
    </row>
    <row r="277" spans="1:3" s="48" customFormat="1" x14ac:dyDescent="0.45">
      <c r="A277" s="38"/>
      <c r="B277" s="47"/>
      <c r="C277" s="272"/>
    </row>
    <row r="278" spans="1:3" s="48" customFormat="1" x14ac:dyDescent="0.45">
      <c r="A278" s="38"/>
      <c r="B278" s="47"/>
      <c r="C278" s="272"/>
    </row>
    <row r="279" spans="1:3" s="48" customFormat="1" x14ac:dyDescent="0.45">
      <c r="A279" s="38"/>
      <c r="B279" s="47"/>
      <c r="C279" s="272"/>
    </row>
    <row r="280" spans="1:3" s="48" customFormat="1" x14ac:dyDescent="0.45">
      <c r="A280" s="38"/>
      <c r="B280" s="47"/>
      <c r="C280" s="272"/>
    </row>
    <row r="281" spans="1:3" s="48" customFormat="1" x14ac:dyDescent="0.45">
      <c r="A281" s="38"/>
      <c r="B281" s="47"/>
      <c r="C281" s="272"/>
    </row>
    <row r="282" spans="1:3" s="48" customFormat="1" x14ac:dyDescent="0.45">
      <c r="A282" s="38"/>
      <c r="B282" s="47"/>
      <c r="C282" s="272"/>
    </row>
    <row r="283" spans="1:3" s="48" customFormat="1" x14ac:dyDescent="0.45">
      <c r="A283" s="38"/>
      <c r="B283" s="47"/>
      <c r="C283" s="272"/>
    </row>
    <row r="284" spans="1:3" s="48" customFormat="1" x14ac:dyDescent="0.45">
      <c r="A284" s="38"/>
      <c r="B284" s="47"/>
      <c r="C284" s="272"/>
    </row>
    <row r="285" spans="1:3" s="48" customFormat="1" x14ac:dyDescent="0.45">
      <c r="A285" s="38"/>
      <c r="B285" s="47"/>
      <c r="C285" s="272"/>
    </row>
    <row r="286" spans="1:3" s="48" customFormat="1" x14ac:dyDescent="0.45">
      <c r="A286" s="38"/>
      <c r="B286" s="47"/>
      <c r="C286" s="272"/>
    </row>
    <row r="287" spans="1:3" s="48" customFormat="1" x14ac:dyDescent="0.45">
      <c r="A287" s="38"/>
      <c r="B287" s="47"/>
      <c r="C287" s="272"/>
    </row>
    <row r="288" spans="1:3" s="48" customFormat="1" x14ac:dyDescent="0.45">
      <c r="A288" s="38"/>
      <c r="B288" s="47"/>
      <c r="C288" s="272"/>
    </row>
    <row r="289" spans="1:3" s="48" customFormat="1" x14ac:dyDescent="0.45">
      <c r="A289" s="38"/>
      <c r="B289" s="47"/>
      <c r="C289" s="272"/>
    </row>
    <row r="290" spans="1:3" s="48" customFormat="1" x14ac:dyDescent="0.45">
      <c r="A290" s="38"/>
      <c r="B290" s="47"/>
      <c r="C290" s="272"/>
    </row>
    <row r="291" spans="1:3" s="48" customFormat="1" x14ac:dyDescent="0.45">
      <c r="A291" s="38"/>
      <c r="B291" s="47"/>
      <c r="C291" s="272"/>
    </row>
    <row r="292" spans="1:3" s="48" customFormat="1" x14ac:dyDescent="0.45">
      <c r="A292" s="38"/>
      <c r="B292" s="47"/>
      <c r="C292" s="272"/>
    </row>
    <row r="293" spans="1:3" s="48" customFormat="1" x14ac:dyDescent="0.45">
      <c r="A293" s="38"/>
      <c r="B293" s="47"/>
      <c r="C293" s="272"/>
    </row>
    <row r="294" spans="1:3" s="48" customFormat="1" x14ac:dyDescent="0.45">
      <c r="A294" s="38"/>
      <c r="B294" s="47"/>
      <c r="C294" s="272"/>
    </row>
    <row r="295" spans="1:3" s="48" customFormat="1" x14ac:dyDescent="0.45">
      <c r="A295" s="38"/>
      <c r="B295" s="47"/>
      <c r="C295" s="272"/>
    </row>
    <row r="296" spans="1:3" s="48" customFormat="1" x14ac:dyDescent="0.45">
      <c r="A296" s="38"/>
      <c r="B296" s="47"/>
      <c r="C296" s="272"/>
    </row>
    <row r="297" spans="1:3" s="48" customFormat="1" x14ac:dyDescent="0.45">
      <c r="A297" s="38"/>
      <c r="B297" s="47"/>
      <c r="C297" s="272"/>
    </row>
    <row r="298" spans="1:3" s="48" customFormat="1" x14ac:dyDescent="0.45">
      <c r="A298" s="38"/>
      <c r="B298" s="47"/>
      <c r="C298" s="272"/>
    </row>
    <row r="299" spans="1:3" s="48" customFormat="1" x14ac:dyDescent="0.45">
      <c r="A299" s="38"/>
      <c r="B299" s="47"/>
      <c r="C299" s="272"/>
    </row>
    <row r="300" spans="1:3" s="48" customFormat="1" x14ac:dyDescent="0.45">
      <c r="A300" s="38"/>
      <c r="B300" s="47"/>
    </row>
    <row r="301" spans="1:3" s="48" customFormat="1" x14ac:dyDescent="0.45">
      <c r="A301" s="38"/>
      <c r="B301" s="47"/>
    </row>
    <row r="302" spans="1:3" s="48" customFormat="1" x14ac:dyDescent="0.45">
      <c r="A302" s="38"/>
      <c r="B302" s="47"/>
    </row>
    <row r="303" spans="1:3" s="48" customFormat="1" x14ac:dyDescent="0.45">
      <c r="A303" s="38"/>
      <c r="B303" s="47"/>
    </row>
    <row r="304" spans="1:3" s="48" customFormat="1" x14ac:dyDescent="0.45">
      <c r="A304" s="38"/>
      <c r="B304" s="47"/>
    </row>
    <row r="305" spans="1:2" s="48" customFormat="1" x14ac:dyDescent="0.45">
      <c r="A305" s="38"/>
      <c r="B305" s="47"/>
    </row>
    <row r="306" spans="1:2" s="48" customFormat="1" x14ac:dyDescent="0.45">
      <c r="A306" s="38"/>
      <c r="B306" s="47"/>
    </row>
    <row r="307" spans="1:2" s="48" customFormat="1" x14ac:dyDescent="0.45">
      <c r="A307" s="38"/>
      <c r="B307" s="47"/>
    </row>
    <row r="308" spans="1:2" s="48" customFormat="1" x14ac:dyDescent="0.45">
      <c r="A308" s="38"/>
      <c r="B308" s="47"/>
    </row>
    <row r="309" spans="1:2" s="48" customFormat="1" x14ac:dyDescent="0.45">
      <c r="A309" s="38"/>
      <c r="B309" s="47"/>
    </row>
    <row r="310" spans="1:2" s="48" customFormat="1" x14ac:dyDescent="0.45">
      <c r="A310" s="38"/>
      <c r="B310" s="47"/>
    </row>
    <row r="311" spans="1:2" s="48" customFormat="1" x14ac:dyDescent="0.45">
      <c r="A311" s="38"/>
      <c r="B311" s="47"/>
    </row>
    <row r="312" spans="1:2" s="48" customFormat="1" x14ac:dyDescent="0.45">
      <c r="A312" s="38"/>
      <c r="B312" s="47"/>
    </row>
    <row r="313" spans="1:2" s="48" customFormat="1" x14ac:dyDescent="0.45">
      <c r="A313" s="38"/>
      <c r="B313" s="47"/>
    </row>
    <row r="314" spans="1:2" s="48" customFormat="1" x14ac:dyDescent="0.45">
      <c r="A314" s="38"/>
      <c r="B314" s="47"/>
    </row>
    <row r="315" spans="1:2" s="48" customFormat="1" x14ac:dyDescent="0.45">
      <c r="A315" s="38"/>
      <c r="B315" s="47"/>
    </row>
    <row r="316" spans="1:2" s="48" customFormat="1" x14ac:dyDescent="0.45">
      <c r="A316" s="38"/>
      <c r="B316" s="47"/>
    </row>
    <row r="317" spans="1:2" s="48" customFormat="1" x14ac:dyDescent="0.45">
      <c r="A317" s="38"/>
      <c r="B317" s="47"/>
    </row>
    <row r="318" spans="1:2" s="48" customFormat="1" x14ac:dyDescent="0.45">
      <c r="A318" s="38"/>
      <c r="B318" s="47"/>
    </row>
    <row r="319" spans="1:2" s="48" customFormat="1" x14ac:dyDescent="0.45">
      <c r="A319" s="38"/>
      <c r="B319" s="47"/>
    </row>
    <row r="320" spans="1:2" s="48" customFormat="1" x14ac:dyDescent="0.45">
      <c r="A320" s="38"/>
      <c r="B320" s="47"/>
    </row>
    <row r="321" spans="1:2" s="48" customFormat="1" x14ac:dyDescent="0.45">
      <c r="A321" s="38"/>
      <c r="B321" s="47"/>
    </row>
    <row r="322" spans="1:2" s="48" customFormat="1" x14ac:dyDescent="0.45">
      <c r="A322" s="38"/>
      <c r="B322" s="47"/>
    </row>
    <row r="323" spans="1:2" s="48" customFormat="1" x14ac:dyDescent="0.45">
      <c r="A323" s="38"/>
      <c r="B323" s="47"/>
    </row>
    <row r="324" spans="1:2" s="48" customFormat="1" x14ac:dyDescent="0.45">
      <c r="A324" s="38"/>
      <c r="B324" s="47"/>
    </row>
    <row r="325" spans="1:2" s="48" customFormat="1" x14ac:dyDescent="0.45">
      <c r="A325" s="38"/>
      <c r="B325" s="47"/>
    </row>
    <row r="326" spans="1:2" s="48" customFormat="1" x14ac:dyDescent="0.45">
      <c r="A326" s="38"/>
      <c r="B326" s="47"/>
    </row>
    <row r="327" spans="1:2" s="48" customFormat="1" x14ac:dyDescent="0.45">
      <c r="A327" s="38"/>
      <c r="B327" s="47"/>
    </row>
    <row r="328" spans="1:2" s="48" customFormat="1" x14ac:dyDescent="0.45">
      <c r="A328" s="38"/>
      <c r="B328" s="47"/>
    </row>
    <row r="329" spans="1:2" s="48" customFormat="1" x14ac:dyDescent="0.45">
      <c r="A329" s="38"/>
      <c r="B329" s="47"/>
    </row>
    <row r="330" spans="1:2" s="48" customFormat="1" x14ac:dyDescent="0.45">
      <c r="A330" s="38"/>
      <c r="B330" s="47"/>
    </row>
    <row r="331" spans="1:2" s="48" customFormat="1" x14ac:dyDescent="0.45">
      <c r="A331" s="38"/>
      <c r="B331" s="47"/>
    </row>
    <row r="332" spans="1:2" s="48" customFormat="1" x14ac:dyDescent="0.45">
      <c r="A332" s="38"/>
      <c r="B332" s="47"/>
    </row>
    <row r="333" spans="1:2" s="48" customFormat="1" x14ac:dyDescent="0.45">
      <c r="A333" s="38"/>
      <c r="B333" s="47"/>
    </row>
    <row r="334" spans="1:2" s="48" customFormat="1" x14ac:dyDescent="0.45">
      <c r="A334" s="38"/>
      <c r="B334" s="47"/>
    </row>
    <row r="335" spans="1:2" s="48" customFormat="1" x14ac:dyDescent="0.45">
      <c r="A335" s="38"/>
      <c r="B335" s="47"/>
    </row>
    <row r="336" spans="1:2" s="48" customFormat="1" x14ac:dyDescent="0.45">
      <c r="A336" s="38"/>
      <c r="B336" s="47"/>
    </row>
    <row r="337" spans="1:2" s="48" customFormat="1" x14ac:dyDescent="0.45">
      <c r="A337" s="38"/>
      <c r="B337" s="47"/>
    </row>
    <row r="338" spans="1:2" s="48" customFormat="1" x14ac:dyDescent="0.45">
      <c r="A338" s="38"/>
      <c r="B338" s="47"/>
    </row>
    <row r="339" spans="1:2" s="48" customFormat="1" x14ac:dyDescent="0.45">
      <c r="A339" s="38"/>
      <c r="B339" s="47"/>
    </row>
    <row r="340" spans="1:2" s="48" customFormat="1" x14ac:dyDescent="0.45">
      <c r="A340" s="38"/>
      <c r="B340" s="47"/>
    </row>
    <row r="341" spans="1:2" s="48" customFormat="1" x14ac:dyDescent="0.45">
      <c r="A341" s="38"/>
      <c r="B341" s="47"/>
    </row>
    <row r="342" spans="1:2" s="48" customFormat="1" x14ac:dyDescent="0.45">
      <c r="A342" s="38"/>
      <c r="B342" s="47"/>
    </row>
    <row r="343" spans="1:2" s="48" customFormat="1" x14ac:dyDescent="0.45">
      <c r="A343" s="38"/>
      <c r="B343" s="47"/>
    </row>
    <row r="344" spans="1:2" s="48" customFormat="1" x14ac:dyDescent="0.45">
      <c r="A344" s="38"/>
      <c r="B344" s="47"/>
    </row>
    <row r="345" spans="1:2" s="48" customFormat="1" x14ac:dyDescent="0.45">
      <c r="A345" s="38"/>
      <c r="B345" s="47"/>
    </row>
    <row r="346" spans="1:2" s="48" customFormat="1" x14ac:dyDescent="0.45">
      <c r="A346" s="38"/>
      <c r="B346" s="47"/>
    </row>
    <row r="347" spans="1:2" s="48" customFormat="1" x14ac:dyDescent="0.45">
      <c r="A347" s="38"/>
      <c r="B347" s="47"/>
    </row>
    <row r="348" spans="1:2" s="48" customFormat="1" x14ac:dyDescent="0.45">
      <c r="A348" s="38"/>
      <c r="B348" s="47"/>
    </row>
    <row r="349" spans="1:2" s="48" customFormat="1" x14ac:dyDescent="0.45">
      <c r="A349" s="38"/>
      <c r="B349" s="47"/>
    </row>
    <row r="350" spans="1:2" s="48" customFormat="1" x14ac:dyDescent="0.45">
      <c r="A350" s="38"/>
      <c r="B350" s="47"/>
    </row>
    <row r="351" spans="1:2" s="48" customFormat="1" x14ac:dyDescent="0.45">
      <c r="A351" s="38"/>
      <c r="B351" s="47"/>
    </row>
    <row r="352" spans="1:2" s="48" customFormat="1" x14ac:dyDescent="0.45">
      <c r="A352" s="38"/>
      <c r="B352" s="47"/>
    </row>
    <row r="353" spans="1:2" s="48" customFormat="1" x14ac:dyDescent="0.45">
      <c r="A353" s="38"/>
      <c r="B353" s="47"/>
    </row>
    <row r="354" spans="1:2" s="48" customFormat="1" x14ac:dyDescent="0.45">
      <c r="A354" s="38"/>
      <c r="B354" s="47"/>
    </row>
    <row r="355" spans="1:2" s="48" customFormat="1" x14ac:dyDescent="0.45">
      <c r="A355" s="38"/>
      <c r="B355" s="47"/>
    </row>
    <row r="356" spans="1:2" s="48" customFormat="1" x14ac:dyDescent="0.45">
      <c r="A356" s="38"/>
      <c r="B356" s="47"/>
    </row>
    <row r="357" spans="1:2" s="48" customFormat="1" x14ac:dyDescent="0.45">
      <c r="A357" s="38"/>
      <c r="B357" s="47"/>
    </row>
    <row r="358" spans="1:2" s="48" customFormat="1" x14ac:dyDescent="0.45">
      <c r="A358" s="38"/>
      <c r="B358" s="47"/>
    </row>
    <row r="359" spans="1:2" s="48" customFormat="1" x14ac:dyDescent="0.45">
      <c r="A359" s="38"/>
      <c r="B359" s="47"/>
    </row>
    <row r="360" spans="1:2" s="48" customFormat="1" x14ac:dyDescent="0.45">
      <c r="A360" s="38"/>
      <c r="B360" s="47"/>
    </row>
    <row r="361" spans="1:2" s="48" customFormat="1" x14ac:dyDescent="0.45">
      <c r="A361" s="38"/>
      <c r="B361" s="47"/>
    </row>
    <row r="362" spans="1:2" s="48" customFormat="1" x14ac:dyDescent="0.45">
      <c r="A362" s="38"/>
      <c r="B362" s="47"/>
    </row>
    <row r="363" spans="1:2" s="48" customFormat="1" x14ac:dyDescent="0.45">
      <c r="A363" s="38"/>
      <c r="B363" s="47"/>
    </row>
    <row r="364" spans="1:2" s="48" customFormat="1" x14ac:dyDescent="0.45">
      <c r="A364" s="38"/>
      <c r="B364" s="47"/>
    </row>
    <row r="365" spans="1:2" s="48" customFormat="1" x14ac:dyDescent="0.45">
      <c r="A365" s="38"/>
      <c r="B365" s="47"/>
    </row>
    <row r="366" spans="1:2" s="48" customFormat="1" x14ac:dyDescent="0.45">
      <c r="A366" s="38"/>
      <c r="B366" s="47"/>
    </row>
    <row r="367" spans="1:2" s="48" customFormat="1" x14ac:dyDescent="0.45">
      <c r="A367" s="38"/>
      <c r="B367" s="47"/>
    </row>
    <row r="368" spans="1:2" s="48" customFormat="1" x14ac:dyDescent="0.45">
      <c r="A368" s="38"/>
      <c r="B368" s="47"/>
    </row>
    <row r="369" spans="1:2" s="48" customFormat="1" x14ac:dyDescent="0.45">
      <c r="A369" s="38"/>
      <c r="B369" s="47"/>
    </row>
    <row r="370" spans="1:2" s="48" customFormat="1" x14ac:dyDescent="0.45">
      <c r="A370" s="38"/>
      <c r="B370" s="47"/>
    </row>
    <row r="371" spans="1:2" s="48" customFormat="1" x14ac:dyDescent="0.45">
      <c r="A371" s="38"/>
      <c r="B371" s="47"/>
    </row>
    <row r="372" spans="1:2" s="48" customFormat="1" x14ac:dyDescent="0.45">
      <c r="A372" s="38"/>
      <c r="B372" s="47"/>
    </row>
    <row r="373" spans="1:2" s="48" customFormat="1" x14ac:dyDescent="0.45">
      <c r="A373" s="38"/>
      <c r="B373" s="47"/>
    </row>
    <row r="374" spans="1:2" s="48" customFormat="1" x14ac:dyDescent="0.45">
      <c r="A374" s="38"/>
      <c r="B374" s="47"/>
    </row>
    <row r="375" spans="1:2" s="48" customFormat="1" x14ac:dyDescent="0.45">
      <c r="A375" s="38"/>
      <c r="B375" s="47"/>
    </row>
    <row r="376" spans="1:2" s="48" customFormat="1" x14ac:dyDescent="0.45">
      <c r="A376" s="38"/>
      <c r="B376" s="47"/>
    </row>
    <row r="377" spans="1:2" s="48" customFormat="1" x14ac:dyDescent="0.45">
      <c r="A377" s="38"/>
      <c r="B377" s="47"/>
    </row>
    <row r="378" spans="1:2" s="48" customFormat="1" x14ac:dyDescent="0.45">
      <c r="A378" s="38"/>
      <c r="B378" s="47"/>
    </row>
    <row r="379" spans="1:2" s="48" customFormat="1" x14ac:dyDescent="0.45">
      <c r="A379" s="38"/>
      <c r="B379" s="47"/>
    </row>
    <row r="380" spans="1:2" s="48" customFormat="1" x14ac:dyDescent="0.45">
      <c r="A380" s="38"/>
      <c r="B380" s="47"/>
    </row>
    <row r="381" spans="1:2" s="48" customFormat="1" x14ac:dyDescent="0.45">
      <c r="A381" s="38"/>
      <c r="B381" s="47"/>
    </row>
    <row r="382" spans="1:2" s="48" customFormat="1" x14ac:dyDescent="0.45">
      <c r="A382" s="38"/>
      <c r="B382" s="47"/>
    </row>
    <row r="383" spans="1:2" s="48" customFormat="1" x14ac:dyDescent="0.45">
      <c r="A383" s="38"/>
      <c r="B383" s="47"/>
    </row>
    <row r="384" spans="1:2" s="48" customFormat="1" x14ac:dyDescent="0.45">
      <c r="A384" s="38"/>
      <c r="B384" s="47"/>
    </row>
    <row r="385" spans="1:2" s="48" customFormat="1" x14ac:dyDescent="0.45">
      <c r="A385" s="38"/>
      <c r="B385" s="47"/>
    </row>
    <row r="386" spans="1:2" s="48" customFormat="1" x14ac:dyDescent="0.45">
      <c r="A386" s="38"/>
      <c r="B386" s="47"/>
    </row>
    <row r="387" spans="1:2" s="48" customFormat="1" x14ac:dyDescent="0.45">
      <c r="A387" s="38"/>
      <c r="B387" s="47"/>
    </row>
    <row r="388" spans="1:2" s="48" customFormat="1" x14ac:dyDescent="0.45">
      <c r="A388" s="38"/>
      <c r="B388" s="47"/>
    </row>
    <row r="389" spans="1:2" s="48" customFormat="1" x14ac:dyDescent="0.45">
      <c r="A389" s="38"/>
      <c r="B389" s="47"/>
    </row>
    <row r="390" spans="1:2" s="48" customFormat="1" x14ac:dyDescent="0.45">
      <c r="A390" s="38"/>
      <c r="B390" s="47"/>
    </row>
    <row r="391" spans="1:2" s="48" customFormat="1" x14ac:dyDescent="0.45">
      <c r="A391" s="38"/>
      <c r="B391" s="47"/>
    </row>
    <row r="392" spans="1:2" s="48" customFormat="1" x14ac:dyDescent="0.45">
      <c r="A392" s="38"/>
      <c r="B392" s="47"/>
    </row>
    <row r="393" spans="1:2" s="48" customFormat="1" x14ac:dyDescent="0.45">
      <c r="A393" s="38"/>
      <c r="B393" s="47"/>
    </row>
    <row r="394" spans="1:2" s="48" customFormat="1" x14ac:dyDescent="0.45">
      <c r="A394" s="38"/>
      <c r="B394" s="47"/>
    </row>
    <row r="395" spans="1:2" s="48" customFormat="1" x14ac:dyDescent="0.45">
      <c r="A395" s="38"/>
      <c r="B395" s="47"/>
    </row>
    <row r="396" spans="1:2" s="48" customFormat="1" x14ac:dyDescent="0.45">
      <c r="A396" s="38"/>
      <c r="B396" s="47"/>
    </row>
    <row r="397" spans="1:2" s="48" customFormat="1" x14ac:dyDescent="0.45">
      <c r="A397" s="38"/>
      <c r="B397" s="47"/>
    </row>
    <row r="398" spans="1:2" s="48" customFormat="1" x14ac:dyDescent="0.45">
      <c r="A398" s="38"/>
      <c r="B398" s="47"/>
    </row>
    <row r="399" spans="1:2" s="48" customFormat="1" x14ac:dyDescent="0.45">
      <c r="A399" s="38"/>
      <c r="B399" s="47"/>
    </row>
    <row r="400" spans="1:2" s="48" customFormat="1" x14ac:dyDescent="0.45">
      <c r="A400" s="38"/>
      <c r="B400" s="47"/>
    </row>
    <row r="401" spans="1:2" s="48" customFormat="1" x14ac:dyDescent="0.45">
      <c r="A401" s="38"/>
      <c r="B401" s="47"/>
    </row>
    <row r="402" spans="1:2" s="48" customFormat="1" x14ac:dyDescent="0.45">
      <c r="A402" s="38"/>
      <c r="B402" s="47"/>
    </row>
    <row r="403" spans="1:2" s="48" customFormat="1" x14ac:dyDescent="0.45">
      <c r="A403" s="38"/>
      <c r="B403" s="47"/>
    </row>
    <row r="404" spans="1:2" s="48" customFormat="1" x14ac:dyDescent="0.45">
      <c r="A404" s="38"/>
      <c r="B404" s="47"/>
    </row>
    <row r="405" spans="1:2" s="48" customFormat="1" x14ac:dyDescent="0.45">
      <c r="A405" s="38"/>
      <c r="B405" s="47"/>
    </row>
    <row r="406" spans="1:2" s="48" customFormat="1" x14ac:dyDescent="0.45">
      <c r="A406" s="38"/>
      <c r="B406" s="47"/>
    </row>
    <row r="407" spans="1:2" s="48" customFormat="1" x14ac:dyDescent="0.45">
      <c r="A407" s="38"/>
      <c r="B407" s="47"/>
    </row>
    <row r="408" spans="1:2" s="48" customFormat="1" x14ac:dyDescent="0.45">
      <c r="A408" s="38"/>
      <c r="B408" s="47"/>
    </row>
    <row r="409" spans="1:2" s="48" customFormat="1" x14ac:dyDescent="0.45">
      <c r="A409" s="38"/>
      <c r="B409" s="47"/>
    </row>
    <row r="410" spans="1:2" s="48" customFormat="1" x14ac:dyDescent="0.45">
      <c r="A410" s="38"/>
      <c r="B410" s="47"/>
    </row>
    <row r="411" spans="1:2" s="48" customFormat="1" x14ac:dyDescent="0.45">
      <c r="A411" s="38"/>
      <c r="B411" s="47"/>
    </row>
    <row r="412" spans="1:2" s="48" customFormat="1" x14ac:dyDescent="0.45">
      <c r="A412" s="38"/>
      <c r="B412" s="47"/>
    </row>
    <row r="413" spans="1:2" s="48" customFormat="1" x14ac:dyDescent="0.45">
      <c r="A413" s="38"/>
      <c r="B413" s="47"/>
    </row>
    <row r="414" spans="1:2" s="48" customFormat="1" x14ac:dyDescent="0.45">
      <c r="A414" s="38"/>
      <c r="B414" s="47"/>
    </row>
    <row r="415" spans="1:2" s="48" customFormat="1" x14ac:dyDescent="0.45">
      <c r="A415" s="38"/>
      <c r="B415" s="47"/>
    </row>
    <row r="416" spans="1:2" s="48" customFormat="1" x14ac:dyDescent="0.45">
      <c r="A416" s="38"/>
      <c r="B416" s="47"/>
    </row>
    <row r="417" spans="1:2" s="48" customFormat="1" x14ac:dyDescent="0.45">
      <c r="A417" s="38"/>
      <c r="B417" s="47"/>
    </row>
    <row r="418" spans="1:2" s="48" customFormat="1" x14ac:dyDescent="0.45">
      <c r="A418" s="38"/>
      <c r="B418" s="47"/>
    </row>
    <row r="419" spans="1:2" s="48" customFormat="1" x14ac:dyDescent="0.45">
      <c r="A419" s="38"/>
      <c r="B419" s="47"/>
    </row>
    <row r="420" spans="1:2" s="48" customFormat="1" x14ac:dyDescent="0.45">
      <c r="A420" s="38"/>
      <c r="B420" s="47"/>
    </row>
    <row r="421" spans="1:2" s="48" customFormat="1" x14ac:dyDescent="0.45">
      <c r="A421" s="38"/>
      <c r="B421" s="47"/>
    </row>
    <row r="422" spans="1:2" s="48" customFormat="1" x14ac:dyDescent="0.45">
      <c r="A422" s="38"/>
      <c r="B422" s="47"/>
    </row>
    <row r="423" spans="1:2" s="48" customFormat="1" x14ac:dyDescent="0.45">
      <c r="A423" s="38"/>
      <c r="B423" s="47"/>
    </row>
    <row r="424" spans="1:2" s="48" customFormat="1" x14ac:dyDescent="0.45">
      <c r="A424" s="38"/>
      <c r="B424" s="47"/>
    </row>
    <row r="425" spans="1:2" s="48" customFormat="1" x14ac:dyDescent="0.45">
      <c r="A425" s="38"/>
      <c r="B425" s="47"/>
    </row>
    <row r="426" spans="1:2" s="48" customFormat="1" x14ac:dyDescent="0.45">
      <c r="A426" s="38"/>
      <c r="B426" s="47"/>
    </row>
    <row r="427" spans="1:2" s="48" customFormat="1" x14ac:dyDescent="0.45">
      <c r="A427" s="38"/>
      <c r="B427" s="47"/>
    </row>
    <row r="428" spans="1:2" s="48" customFormat="1" x14ac:dyDescent="0.45">
      <c r="A428" s="38"/>
      <c r="B428" s="47"/>
    </row>
    <row r="429" spans="1:2" s="48" customFormat="1" x14ac:dyDescent="0.45">
      <c r="A429" s="38"/>
      <c r="B429" s="47"/>
    </row>
    <row r="430" spans="1:2" s="48" customFormat="1" x14ac:dyDescent="0.45">
      <c r="A430" s="38"/>
      <c r="B430" s="47"/>
    </row>
    <row r="431" spans="1:2" s="48" customFormat="1" x14ac:dyDescent="0.45">
      <c r="A431" s="38"/>
      <c r="B431" s="47"/>
    </row>
    <row r="432" spans="1:2" s="48" customFormat="1" x14ac:dyDescent="0.45">
      <c r="A432" s="38"/>
      <c r="B432" s="47"/>
    </row>
    <row r="433" spans="1:2" s="48" customFormat="1" x14ac:dyDescent="0.45">
      <c r="A433" s="38"/>
      <c r="B433" s="47"/>
    </row>
    <row r="434" spans="1:2" s="48" customFormat="1" x14ac:dyDescent="0.45">
      <c r="A434" s="38"/>
      <c r="B434" s="47"/>
    </row>
    <row r="435" spans="1:2" s="48" customFormat="1" x14ac:dyDescent="0.45">
      <c r="A435" s="38"/>
      <c r="B435" s="47"/>
    </row>
    <row r="436" spans="1:2" s="48" customFormat="1" x14ac:dyDescent="0.45">
      <c r="A436" s="38"/>
      <c r="B436" s="47"/>
    </row>
    <row r="437" spans="1:2" s="48" customFormat="1" x14ac:dyDescent="0.45">
      <c r="A437" s="38"/>
      <c r="B437" s="47"/>
    </row>
    <row r="438" spans="1:2" s="48" customFormat="1" x14ac:dyDescent="0.45">
      <c r="A438" s="38"/>
      <c r="B438" s="47"/>
    </row>
    <row r="439" spans="1:2" s="48" customFormat="1" x14ac:dyDescent="0.45">
      <c r="A439" s="38"/>
      <c r="B439" s="47"/>
    </row>
    <row r="440" spans="1:2" s="48" customFormat="1" x14ac:dyDescent="0.45">
      <c r="A440" s="38"/>
      <c r="B440" s="47"/>
    </row>
    <row r="441" spans="1:2" s="48" customFormat="1" x14ac:dyDescent="0.45">
      <c r="A441" s="38"/>
      <c r="B441" s="47"/>
    </row>
    <row r="442" spans="1:2" s="48" customFormat="1" x14ac:dyDescent="0.45">
      <c r="A442" s="38"/>
      <c r="B442" s="47"/>
    </row>
    <row r="443" spans="1:2" s="48" customFormat="1" x14ac:dyDescent="0.45">
      <c r="A443" s="38"/>
      <c r="B443" s="47"/>
    </row>
    <row r="444" spans="1:2" s="48" customFormat="1" x14ac:dyDescent="0.45">
      <c r="A444" s="38"/>
      <c r="B444" s="47"/>
    </row>
    <row r="445" spans="1:2" s="48" customFormat="1" x14ac:dyDescent="0.45">
      <c r="A445" s="38"/>
      <c r="B445" s="47"/>
    </row>
    <row r="446" spans="1:2" s="48" customFormat="1" x14ac:dyDescent="0.45">
      <c r="A446" s="38"/>
      <c r="B446" s="47"/>
    </row>
    <row r="447" spans="1:2" s="48" customFormat="1" x14ac:dyDescent="0.45">
      <c r="A447" s="38"/>
      <c r="B447" s="47"/>
    </row>
    <row r="448" spans="1:2" s="48" customFormat="1" x14ac:dyDescent="0.45">
      <c r="A448" s="38"/>
      <c r="B448" s="47"/>
    </row>
    <row r="449" spans="1:2" s="48" customFormat="1" x14ac:dyDescent="0.45">
      <c r="A449" s="38"/>
      <c r="B449" s="47"/>
    </row>
    <row r="450" spans="1:2" s="48" customFormat="1" x14ac:dyDescent="0.45">
      <c r="A450" s="38"/>
      <c r="B450" s="47"/>
    </row>
    <row r="451" spans="1:2" s="48" customFormat="1" x14ac:dyDescent="0.45">
      <c r="A451" s="38"/>
      <c r="B451" s="47"/>
    </row>
    <row r="452" spans="1:2" s="48" customFormat="1" x14ac:dyDescent="0.45">
      <c r="A452" s="38"/>
      <c r="B452" s="47"/>
    </row>
    <row r="453" spans="1:2" s="48" customFormat="1" x14ac:dyDescent="0.45">
      <c r="A453" s="38"/>
      <c r="B453" s="47"/>
    </row>
    <row r="454" spans="1:2" s="48" customFormat="1" x14ac:dyDescent="0.45">
      <c r="A454" s="38"/>
      <c r="B454" s="47"/>
    </row>
    <row r="455" spans="1:2" s="48" customFormat="1" x14ac:dyDescent="0.45">
      <c r="A455" s="38"/>
      <c r="B455" s="47"/>
    </row>
    <row r="456" spans="1:2" s="48" customFormat="1" x14ac:dyDescent="0.45">
      <c r="A456" s="38"/>
      <c r="B456" s="47"/>
    </row>
    <row r="457" spans="1:2" s="48" customFormat="1" x14ac:dyDescent="0.45">
      <c r="A457" s="38"/>
      <c r="B457" s="47"/>
    </row>
    <row r="458" spans="1:2" s="48" customFormat="1" x14ac:dyDescent="0.45">
      <c r="A458" s="38"/>
      <c r="B458" s="47"/>
    </row>
    <row r="459" spans="1:2" s="48" customFormat="1" x14ac:dyDescent="0.45">
      <c r="A459" s="38"/>
      <c r="B459" s="47"/>
    </row>
    <row r="460" spans="1:2" s="48" customFormat="1" x14ac:dyDescent="0.45">
      <c r="A460" s="38"/>
      <c r="B460" s="47"/>
    </row>
    <row r="461" spans="1:2" s="48" customFormat="1" x14ac:dyDescent="0.45">
      <c r="A461" s="38"/>
      <c r="B461" s="47"/>
    </row>
    <row r="462" spans="1:2" s="48" customFormat="1" x14ac:dyDescent="0.45">
      <c r="A462" s="38"/>
      <c r="B462" s="47"/>
    </row>
    <row r="463" spans="1:2" s="48" customFormat="1" x14ac:dyDescent="0.45">
      <c r="A463" s="38"/>
      <c r="B463" s="47"/>
    </row>
    <row r="464" spans="1:2" s="48" customFormat="1" x14ac:dyDescent="0.45">
      <c r="A464" s="38"/>
      <c r="B464" s="47"/>
    </row>
    <row r="465" spans="1:2" s="48" customFormat="1" x14ac:dyDescent="0.45">
      <c r="A465" s="38"/>
      <c r="B465" s="47"/>
    </row>
    <row r="466" spans="1:2" s="48" customFormat="1" x14ac:dyDescent="0.45">
      <c r="A466" s="38"/>
      <c r="B466" s="47"/>
    </row>
    <row r="467" spans="1:2" s="48" customFormat="1" x14ac:dyDescent="0.45">
      <c r="A467" s="38"/>
      <c r="B467" s="47"/>
    </row>
    <row r="468" spans="1:2" s="48" customFormat="1" x14ac:dyDescent="0.45">
      <c r="A468" s="38"/>
      <c r="B468" s="47"/>
    </row>
    <row r="469" spans="1:2" s="48" customFormat="1" x14ac:dyDescent="0.45">
      <c r="A469" s="38"/>
      <c r="B469" s="47"/>
    </row>
    <row r="470" spans="1:2" s="48" customFormat="1" x14ac:dyDescent="0.45">
      <c r="A470" s="38"/>
      <c r="B470" s="47"/>
    </row>
    <row r="471" spans="1:2" s="48" customFormat="1" x14ac:dyDescent="0.45">
      <c r="A471" s="38"/>
      <c r="B471" s="47"/>
    </row>
    <row r="472" spans="1:2" s="48" customFormat="1" x14ac:dyDescent="0.45">
      <c r="A472" s="38"/>
      <c r="B472" s="47"/>
    </row>
    <row r="473" spans="1:2" s="48" customFormat="1" x14ac:dyDescent="0.45">
      <c r="A473" s="38"/>
      <c r="B473" s="47"/>
    </row>
    <row r="474" spans="1:2" s="48" customFormat="1" x14ac:dyDescent="0.45">
      <c r="A474" s="38"/>
      <c r="B474" s="47"/>
    </row>
    <row r="475" spans="1:2" s="48" customFormat="1" x14ac:dyDescent="0.45">
      <c r="A475" s="38"/>
      <c r="B475" s="47"/>
    </row>
    <row r="476" spans="1:2" s="48" customFormat="1" x14ac:dyDescent="0.45">
      <c r="A476" s="38"/>
      <c r="B476" s="47"/>
    </row>
    <row r="477" spans="1:2" s="48" customFormat="1" x14ac:dyDescent="0.45">
      <c r="A477" s="38"/>
      <c r="B477" s="47"/>
    </row>
    <row r="478" spans="1:2" s="48" customFormat="1" x14ac:dyDescent="0.45">
      <c r="A478" s="38"/>
      <c r="B478" s="47"/>
    </row>
    <row r="479" spans="1:2" s="48" customFormat="1" x14ac:dyDescent="0.45">
      <c r="A479" s="38"/>
      <c r="B479" s="47"/>
    </row>
    <row r="480" spans="1:2" s="48" customFormat="1" x14ac:dyDescent="0.45">
      <c r="A480" s="38"/>
      <c r="B480" s="47"/>
    </row>
    <row r="481" spans="1:2" s="48" customFormat="1" x14ac:dyDescent="0.45">
      <c r="A481" s="38"/>
      <c r="B481" s="47"/>
    </row>
    <row r="482" spans="1:2" s="48" customFormat="1" x14ac:dyDescent="0.45">
      <c r="A482" s="38"/>
      <c r="B482" s="47"/>
    </row>
    <row r="483" spans="1:2" s="48" customFormat="1" x14ac:dyDescent="0.45">
      <c r="A483" s="38"/>
      <c r="B483" s="47"/>
    </row>
    <row r="484" spans="1:2" s="48" customFormat="1" x14ac:dyDescent="0.45">
      <c r="A484" s="38"/>
      <c r="B484" s="47"/>
    </row>
    <row r="485" spans="1:2" s="48" customFormat="1" x14ac:dyDescent="0.45">
      <c r="A485" s="38"/>
      <c r="B485" s="47"/>
    </row>
    <row r="486" spans="1:2" s="48" customFormat="1" x14ac:dyDescent="0.45">
      <c r="A486" s="38"/>
      <c r="B486" s="47"/>
    </row>
    <row r="487" spans="1:2" s="48" customFormat="1" x14ac:dyDescent="0.45">
      <c r="A487" s="38"/>
      <c r="B487" s="47"/>
    </row>
    <row r="488" spans="1:2" s="48" customFormat="1" x14ac:dyDescent="0.45">
      <c r="A488" s="38"/>
      <c r="B488" s="47"/>
    </row>
    <row r="489" spans="1:2" s="48" customFormat="1" x14ac:dyDescent="0.45">
      <c r="A489" s="38"/>
      <c r="B489" s="47"/>
    </row>
    <row r="490" spans="1:2" s="48" customFormat="1" x14ac:dyDescent="0.45">
      <c r="A490" s="38"/>
      <c r="B490" s="47"/>
    </row>
    <row r="491" spans="1:2" s="48" customFormat="1" x14ac:dyDescent="0.45">
      <c r="A491" s="38"/>
      <c r="B491" s="47"/>
    </row>
    <row r="492" spans="1:2" s="48" customFormat="1" x14ac:dyDescent="0.45">
      <c r="A492" s="38"/>
      <c r="B492" s="47"/>
    </row>
    <row r="493" spans="1:2" s="48" customFormat="1" x14ac:dyDescent="0.45">
      <c r="A493" s="38"/>
      <c r="B493" s="47"/>
    </row>
    <row r="494" spans="1:2" s="48" customFormat="1" x14ac:dyDescent="0.45">
      <c r="A494" s="38"/>
      <c r="B494" s="47"/>
    </row>
    <row r="495" spans="1:2" s="48" customFormat="1" x14ac:dyDescent="0.45">
      <c r="A495" s="38"/>
      <c r="B495" s="47"/>
    </row>
    <row r="496" spans="1:2" s="48" customFormat="1" x14ac:dyDescent="0.45">
      <c r="A496" s="38"/>
      <c r="B496" s="47"/>
    </row>
    <row r="497" spans="1:2" s="48" customFormat="1" x14ac:dyDescent="0.45">
      <c r="A497" s="38"/>
      <c r="B497" s="47"/>
    </row>
    <row r="498" spans="1:2" s="48" customFormat="1" x14ac:dyDescent="0.45">
      <c r="A498" s="38"/>
      <c r="B498" s="47"/>
    </row>
    <row r="499" spans="1:2" s="48" customFormat="1" x14ac:dyDescent="0.45">
      <c r="A499" s="38"/>
      <c r="B499" s="47"/>
    </row>
    <row r="500" spans="1:2" s="48" customFormat="1" x14ac:dyDescent="0.45">
      <c r="A500" s="38"/>
      <c r="B500" s="47"/>
    </row>
    <row r="501" spans="1:2" s="48" customFormat="1" x14ac:dyDescent="0.45">
      <c r="A501" s="38"/>
      <c r="B501" s="47"/>
    </row>
    <row r="502" spans="1:2" s="48" customFormat="1" x14ac:dyDescent="0.45">
      <c r="A502" s="38"/>
      <c r="B502" s="47"/>
    </row>
    <row r="503" spans="1:2" s="48" customFormat="1" x14ac:dyDescent="0.45">
      <c r="A503" s="38"/>
      <c r="B503" s="47"/>
    </row>
    <row r="504" spans="1:2" s="48" customFormat="1" x14ac:dyDescent="0.45">
      <c r="A504" s="38"/>
      <c r="B504" s="47"/>
    </row>
    <row r="505" spans="1:2" s="48" customFormat="1" x14ac:dyDescent="0.45">
      <c r="A505" s="38"/>
      <c r="B505" s="47"/>
    </row>
    <row r="506" spans="1:2" s="48" customFormat="1" x14ac:dyDescent="0.45">
      <c r="A506" s="38"/>
      <c r="B506" s="47"/>
    </row>
    <row r="507" spans="1:2" s="48" customFormat="1" x14ac:dyDescent="0.45">
      <c r="A507" s="38"/>
      <c r="B507" s="47"/>
    </row>
    <row r="508" spans="1:2" s="48" customFormat="1" x14ac:dyDescent="0.45">
      <c r="A508" s="38"/>
      <c r="B508" s="47"/>
    </row>
    <row r="509" spans="1:2" s="48" customFormat="1" x14ac:dyDescent="0.45">
      <c r="A509" s="38"/>
      <c r="B509" s="47"/>
    </row>
    <row r="510" spans="1:2" s="48" customFormat="1" x14ac:dyDescent="0.45">
      <c r="A510" s="38"/>
      <c r="B510" s="47"/>
    </row>
    <row r="511" spans="1:2" s="48" customFormat="1" x14ac:dyDescent="0.45">
      <c r="A511" s="38"/>
      <c r="B511" s="47"/>
    </row>
    <row r="512" spans="1:2" s="48" customFormat="1" x14ac:dyDescent="0.45">
      <c r="A512" s="38"/>
      <c r="B512" s="47"/>
    </row>
    <row r="513" spans="1:2" s="48" customFormat="1" x14ac:dyDescent="0.45">
      <c r="A513" s="38"/>
      <c r="B513" s="47"/>
    </row>
    <row r="514" spans="1:2" s="48" customFormat="1" x14ac:dyDescent="0.45">
      <c r="A514" s="38"/>
      <c r="B514" s="47"/>
    </row>
    <row r="515" spans="1:2" s="48" customFormat="1" x14ac:dyDescent="0.45">
      <c r="A515" s="38"/>
      <c r="B515" s="47"/>
    </row>
    <row r="516" spans="1:2" s="48" customFormat="1" x14ac:dyDescent="0.45">
      <c r="A516" s="38"/>
      <c r="B516" s="47"/>
    </row>
    <row r="517" spans="1:2" s="48" customFormat="1" x14ac:dyDescent="0.45">
      <c r="A517" s="38"/>
      <c r="B517" s="47"/>
    </row>
    <row r="518" spans="1:2" s="48" customFormat="1" x14ac:dyDescent="0.45">
      <c r="A518" s="38"/>
      <c r="B518" s="47"/>
    </row>
    <row r="519" spans="1:2" s="48" customFormat="1" x14ac:dyDescent="0.45">
      <c r="A519" s="38"/>
      <c r="B519" s="47"/>
    </row>
    <row r="520" spans="1:2" s="48" customFormat="1" x14ac:dyDescent="0.45">
      <c r="A520" s="38"/>
      <c r="B520" s="47"/>
    </row>
    <row r="521" spans="1:2" s="48" customFormat="1" x14ac:dyDescent="0.45">
      <c r="A521" s="38"/>
      <c r="B521" s="47"/>
    </row>
    <row r="522" spans="1:2" s="48" customFormat="1" x14ac:dyDescent="0.45">
      <c r="A522" s="38"/>
      <c r="B522" s="47"/>
    </row>
    <row r="523" spans="1:2" s="48" customFormat="1" x14ac:dyDescent="0.45">
      <c r="A523" s="38"/>
      <c r="B523" s="47"/>
    </row>
    <row r="524" spans="1:2" s="48" customFormat="1" x14ac:dyDescent="0.45">
      <c r="A524" s="38"/>
      <c r="B524" s="47"/>
    </row>
    <row r="525" spans="1:2" s="48" customFormat="1" x14ac:dyDescent="0.45">
      <c r="A525" s="38"/>
      <c r="B525" s="47"/>
    </row>
    <row r="526" spans="1:2" s="48" customFormat="1" x14ac:dyDescent="0.45">
      <c r="A526" s="38"/>
      <c r="B526" s="47"/>
    </row>
    <row r="527" spans="1:2" s="48" customFormat="1" x14ac:dyDescent="0.45">
      <c r="A527" s="38"/>
      <c r="B527" s="47"/>
    </row>
    <row r="528" spans="1:2" s="48" customFormat="1" x14ac:dyDescent="0.45">
      <c r="A528" s="38"/>
      <c r="B528" s="47"/>
    </row>
    <row r="529" spans="1:2" s="48" customFormat="1" x14ac:dyDescent="0.45">
      <c r="A529" s="38"/>
      <c r="B529" s="47"/>
    </row>
    <row r="530" spans="1:2" s="48" customFormat="1" x14ac:dyDescent="0.45">
      <c r="A530" s="38"/>
      <c r="B530" s="47"/>
    </row>
    <row r="531" spans="1:2" s="48" customFormat="1" x14ac:dyDescent="0.45">
      <c r="A531" s="38"/>
      <c r="B531" s="47"/>
    </row>
    <row r="532" spans="1:2" s="48" customFormat="1" x14ac:dyDescent="0.45">
      <c r="A532" s="38"/>
      <c r="B532" s="47"/>
    </row>
    <row r="533" spans="1:2" s="48" customFormat="1" x14ac:dyDescent="0.45">
      <c r="A533" s="38"/>
      <c r="B533" s="47"/>
    </row>
    <row r="534" spans="1:2" s="48" customFormat="1" x14ac:dyDescent="0.45">
      <c r="A534" s="38"/>
      <c r="B534" s="47"/>
    </row>
    <row r="535" spans="1:2" s="48" customFormat="1" x14ac:dyDescent="0.45">
      <c r="A535" s="38"/>
      <c r="B535" s="47"/>
    </row>
    <row r="536" spans="1:2" s="48" customFormat="1" x14ac:dyDescent="0.45">
      <c r="A536" s="38"/>
      <c r="B536" s="47"/>
    </row>
    <row r="537" spans="1:2" s="48" customFormat="1" x14ac:dyDescent="0.45">
      <c r="A537" s="38"/>
      <c r="B537" s="47"/>
    </row>
    <row r="538" spans="1:2" s="48" customFormat="1" x14ac:dyDescent="0.45">
      <c r="A538" s="38"/>
      <c r="B538" s="47"/>
    </row>
    <row r="539" spans="1:2" s="48" customFormat="1" x14ac:dyDescent="0.45">
      <c r="A539" s="38"/>
      <c r="B539" s="47"/>
    </row>
    <row r="540" spans="1:2" s="48" customFormat="1" x14ac:dyDescent="0.45">
      <c r="A540" s="38"/>
      <c r="B540" s="47"/>
    </row>
    <row r="541" spans="1:2" s="48" customFormat="1" x14ac:dyDescent="0.45">
      <c r="A541" s="38"/>
      <c r="B541" s="47"/>
    </row>
    <row r="542" spans="1:2" s="48" customFormat="1" x14ac:dyDescent="0.45">
      <c r="A542" s="38"/>
      <c r="B542" s="47"/>
    </row>
    <row r="543" spans="1:2" s="48" customFormat="1" x14ac:dyDescent="0.45">
      <c r="A543" s="38"/>
      <c r="B543" s="47"/>
    </row>
    <row r="544" spans="1:2" s="48" customFormat="1" x14ac:dyDescent="0.45">
      <c r="A544" s="38"/>
      <c r="B544" s="47"/>
    </row>
    <row r="545" spans="1:2" s="48" customFormat="1" x14ac:dyDescent="0.45">
      <c r="A545" s="38"/>
      <c r="B545" s="47"/>
    </row>
    <row r="546" spans="1:2" s="48" customFormat="1" x14ac:dyDescent="0.45">
      <c r="A546" s="38"/>
      <c r="B546" s="47"/>
    </row>
    <row r="547" spans="1:2" s="48" customFormat="1" x14ac:dyDescent="0.45">
      <c r="A547" s="38"/>
      <c r="B547" s="47"/>
    </row>
    <row r="548" spans="1:2" s="48" customFormat="1" x14ac:dyDescent="0.45">
      <c r="A548" s="38"/>
      <c r="B548" s="47"/>
    </row>
    <row r="549" spans="1:2" s="48" customFormat="1" x14ac:dyDescent="0.45">
      <c r="A549" s="38"/>
      <c r="B549" s="47"/>
    </row>
    <row r="550" spans="1:2" s="48" customFormat="1" x14ac:dyDescent="0.45">
      <c r="A550" s="38"/>
      <c r="B550" s="47"/>
    </row>
    <row r="551" spans="1:2" s="48" customFormat="1" x14ac:dyDescent="0.45">
      <c r="A551" s="38"/>
      <c r="B551" s="47"/>
    </row>
    <row r="552" spans="1:2" s="48" customFormat="1" x14ac:dyDescent="0.45">
      <c r="A552" s="38"/>
      <c r="B552" s="47"/>
    </row>
    <row r="553" spans="1:2" s="48" customFormat="1" x14ac:dyDescent="0.45">
      <c r="A553" s="38"/>
      <c r="B553" s="47"/>
    </row>
    <row r="554" spans="1:2" s="48" customFormat="1" x14ac:dyDescent="0.45">
      <c r="A554" s="38"/>
      <c r="B554" s="47"/>
    </row>
    <row r="555" spans="1:2" s="48" customFormat="1" x14ac:dyDescent="0.45">
      <c r="A555" s="38"/>
      <c r="B555" s="47"/>
    </row>
    <row r="556" spans="1:2" s="48" customFormat="1" x14ac:dyDescent="0.45">
      <c r="A556" s="38"/>
      <c r="B556" s="47"/>
    </row>
    <row r="557" spans="1:2" s="48" customFormat="1" x14ac:dyDescent="0.45">
      <c r="A557" s="38"/>
      <c r="B557" s="47"/>
    </row>
    <row r="558" spans="1:2" s="48" customFormat="1" x14ac:dyDescent="0.45">
      <c r="A558" s="38"/>
      <c r="B558" s="47"/>
    </row>
    <row r="559" spans="1:2" s="48" customFormat="1" x14ac:dyDescent="0.45">
      <c r="A559" s="38"/>
      <c r="B559" s="47"/>
    </row>
    <row r="560" spans="1:2" s="48" customFormat="1" x14ac:dyDescent="0.45">
      <c r="A560" s="38"/>
      <c r="B560" s="47"/>
    </row>
    <row r="561" spans="1:2" s="48" customFormat="1" x14ac:dyDescent="0.45">
      <c r="A561" s="38"/>
      <c r="B561" s="47"/>
    </row>
    <row r="562" spans="1:2" s="48" customFormat="1" x14ac:dyDescent="0.45">
      <c r="A562" s="38"/>
      <c r="B562" s="47"/>
    </row>
    <row r="563" spans="1:2" s="48" customFormat="1" x14ac:dyDescent="0.45">
      <c r="A563" s="38"/>
      <c r="B563" s="47"/>
    </row>
    <row r="564" spans="1:2" s="48" customFormat="1" x14ac:dyDescent="0.45">
      <c r="A564" s="38"/>
      <c r="B564" s="47"/>
    </row>
    <row r="565" spans="1:2" s="48" customFormat="1" x14ac:dyDescent="0.45">
      <c r="A565" s="38"/>
      <c r="B565" s="47"/>
    </row>
    <row r="566" spans="1:2" s="48" customFormat="1" x14ac:dyDescent="0.45">
      <c r="A566" s="38"/>
      <c r="B566" s="47"/>
    </row>
    <row r="567" spans="1:2" s="48" customFormat="1" x14ac:dyDescent="0.45">
      <c r="A567" s="38"/>
      <c r="B567" s="47"/>
    </row>
    <row r="568" spans="1:2" s="48" customFormat="1" x14ac:dyDescent="0.45">
      <c r="A568" s="38"/>
      <c r="B568" s="47"/>
    </row>
    <row r="569" spans="1:2" s="48" customFormat="1" x14ac:dyDescent="0.45">
      <c r="A569" s="38"/>
      <c r="B569" s="47"/>
    </row>
    <row r="570" spans="1:2" s="48" customFormat="1" x14ac:dyDescent="0.45">
      <c r="A570" s="38"/>
      <c r="B570" s="47"/>
    </row>
    <row r="571" spans="1:2" s="48" customFormat="1" x14ac:dyDescent="0.45">
      <c r="A571" s="38"/>
      <c r="B571" s="47"/>
    </row>
    <row r="572" spans="1:2" s="48" customFormat="1" x14ac:dyDescent="0.45">
      <c r="A572" s="38"/>
      <c r="B572" s="47"/>
    </row>
    <row r="573" spans="1:2" s="48" customFormat="1" x14ac:dyDescent="0.45">
      <c r="A573" s="38"/>
      <c r="B573" s="47"/>
    </row>
    <row r="574" spans="1:2" s="48" customFormat="1" x14ac:dyDescent="0.45">
      <c r="A574" s="38"/>
      <c r="B574" s="47"/>
    </row>
    <row r="575" spans="1:2" s="48" customFormat="1" x14ac:dyDescent="0.45">
      <c r="A575" s="38"/>
      <c r="B575" s="47"/>
    </row>
    <row r="576" spans="1:2" s="48" customFormat="1" x14ac:dyDescent="0.45">
      <c r="A576" s="38"/>
      <c r="B576" s="47"/>
    </row>
    <row r="577" spans="1:2" s="48" customFormat="1" x14ac:dyDescent="0.45">
      <c r="A577" s="38"/>
      <c r="B577" s="47"/>
    </row>
    <row r="578" spans="1:2" s="48" customFormat="1" x14ac:dyDescent="0.45">
      <c r="A578" s="38"/>
      <c r="B578" s="47"/>
    </row>
    <row r="579" spans="1:2" s="48" customFormat="1" x14ac:dyDescent="0.45">
      <c r="A579" s="38"/>
      <c r="B579" s="47"/>
    </row>
    <row r="580" spans="1:2" s="48" customFormat="1" x14ac:dyDescent="0.45">
      <c r="A580" s="38"/>
      <c r="B580" s="47"/>
    </row>
    <row r="581" spans="1:2" s="48" customFormat="1" x14ac:dyDescent="0.45">
      <c r="A581" s="38"/>
      <c r="B581" s="47"/>
    </row>
    <row r="582" spans="1:2" s="48" customFormat="1" x14ac:dyDescent="0.45">
      <c r="A582" s="38"/>
      <c r="B582" s="47"/>
    </row>
    <row r="583" spans="1:2" s="48" customFormat="1" x14ac:dyDescent="0.45">
      <c r="A583" s="38"/>
      <c r="B583" s="47"/>
    </row>
    <row r="584" spans="1:2" s="48" customFormat="1" x14ac:dyDescent="0.45">
      <c r="A584" s="38"/>
      <c r="B584" s="47"/>
    </row>
    <row r="585" spans="1:2" s="48" customFormat="1" x14ac:dyDescent="0.45">
      <c r="A585" s="38"/>
      <c r="B585" s="47"/>
    </row>
    <row r="586" spans="1:2" s="48" customFormat="1" x14ac:dyDescent="0.45">
      <c r="A586" s="38"/>
      <c r="B586" s="47"/>
    </row>
    <row r="587" spans="1:2" s="48" customFormat="1" x14ac:dyDescent="0.45">
      <c r="A587" s="38"/>
      <c r="B587" s="47"/>
    </row>
    <row r="588" spans="1:2" s="48" customFormat="1" x14ac:dyDescent="0.45">
      <c r="A588" s="38"/>
      <c r="B588" s="47"/>
    </row>
    <row r="589" spans="1:2" s="48" customFormat="1" x14ac:dyDescent="0.45">
      <c r="A589" s="38"/>
      <c r="B589" s="47"/>
    </row>
    <row r="590" spans="1:2" s="48" customFormat="1" x14ac:dyDescent="0.45">
      <c r="A590" s="38"/>
      <c r="B590" s="47"/>
    </row>
    <row r="591" spans="1:2" s="48" customFormat="1" x14ac:dyDescent="0.45">
      <c r="A591" s="38"/>
      <c r="B591" s="47"/>
    </row>
    <row r="592" spans="1:2" s="48" customFormat="1" x14ac:dyDescent="0.45">
      <c r="A592" s="38"/>
      <c r="B592" s="47"/>
    </row>
    <row r="593" spans="1:2" s="48" customFormat="1" x14ac:dyDescent="0.45">
      <c r="A593" s="38"/>
      <c r="B593" s="47"/>
    </row>
    <row r="594" spans="1:2" s="48" customFormat="1" x14ac:dyDescent="0.45">
      <c r="A594" s="38"/>
      <c r="B594" s="47"/>
    </row>
    <row r="595" spans="1:2" s="48" customFormat="1" x14ac:dyDescent="0.45">
      <c r="A595" s="38"/>
      <c r="B595" s="47"/>
    </row>
    <row r="596" spans="1:2" s="48" customFormat="1" x14ac:dyDescent="0.45">
      <c r="A596" s="38"/>
      <c r="B596" s="47"/>
    </row>
    <row r="597" spans="1:2" s="48" customFormat="1" x14ac:dyDescent="0.45">
      <c r="A597" s="38"/>
      <c r="B597" s="47"/>
    </row>
    <row r="598" spans="1:2" s="48" customFormat="1" x14ac:dyDescent="0.45">
      <c r="A598" s="38"/>
      <c r="B598" s="47"/>
    </row>
    <row r="599" spans="1:2" s="48" customFormat="1" x14ac:dyDescent="0.45">
      <c r="A599" s="38"/>
      <c r="B599" s="47"/>
    </row>
    <row r="600" spans="1:2" s="48" customFormat="1" x14ac:dyDescent="0.45">
      <c r="A600" s="38"/>
      <c r="B600" s="47"/>
    </row>
    <row r="601" spans="1:2" s="48" customFormat="1" x14ac:dyDescent="0.45">
      <c r="A601" s="38"/>
      <c r="B601" s="47"/>
    </row>
    <row r="602" spans="1:2" s="48" customFormat="1" x14ac:dyDescent="0.45">
      <c r="A602" s="38"/>
      <c r="B602" s="47"/>
    </row>
    <row r="603" spans="1:2" s="48" customFormat="1" x14ac:dyDescent="0.45">
      <c r="A603" s="38"/>
      <c r="B603" s="47"/>
    </row>
    <row r="604" spans="1:2" s="48" customFormat="1" x14ac:dyDescent="0.45">
      <c r="A604" s="38"/>
      <c r="B604" s="47"/>
    </row>
    <row r="605" spans="1:2" s="48" customFormat="1" x14ac:dyDescent="0.45">
      <c r="A605" s="38"/>
      <c r="B605" s="47"/>
    </row>
    <row r="606" spans="1:2" s="48" customFormat="1" x14ac:dyDescent="0.45">
      <c r="A606" s="38"/>
      <c r="B606" s="47"/>
    </row>
    <row r="607" spans="1:2" s="48" customFormat="1" x14ac:dyDescent="0.45">
      <c r="A607" s="38"/>
      <c r="B607" s="47"/>
    </row>
    <row r="608" spans="1:2" s="48" customFormat="1" x14ac:dyDescent="0.45">
      <c r="A608" s="38"/>
      <c r="B608" s="47"/>
    </row>
    <row r="609" spans="1:2" s="48" customFormat="1" x14ac:dyDescent="0.45">
      <c r="A609" s="38"/>
      <c r="B609" s="47"/>
    </row>
    <row r="610" spans="1:2" s="48" customFormat="1" x14ac:dyDescent="0.45">
      <c r="A610" s="38"/>
      <c r="B610" s="47"/>
    </row>
    <row r="611" spans="1:2" s="48" customFormat="1" x14ac:dyDescent="0.45">
      <c r="A611" s="38"/>
      <c r="B611" s="47"/>
    </row>
    <row r="612" spans="1:2" s="48" customFormat="1" x14ac:dyDescent="0.45">
      <c r="A612" s="38"/>
      <c r="B612" s="47"/>
    </row>
    <row r="613" spans="1:2" s="48" customFormat="1" x14ac:dyDescent="0.45">
      <c r="A613" s="38"/>
      <c r="B613" s="47"/>
    </row>
    <row r="614" spans="1:2" s="48" customFormat="1" x14ac:dyDescent="0.45">
      <c r="A614" s="38"/>
      <c r="B614" s="47"/>
    </row>
    <row r="615" spans="1:2" s="48" customFormat="1" x14ac:dyDescent="0.45">
      <c r="A615" s="38"/>
      <c r="B615" s="47"/>
    </row>
    <row r="616" spans="1:2" s="48" customFormat="1" x14ac:dyDescent="0.45">
      <c r="A616" s="38"/>
      <c r="B616" s="47"/>
    </row>
    <row r="617" spans="1:2" s="48" customFormat="1" x14ac:dyDescent="0.45">
      <c r="A617" s="38"/>
      <c r="B617" s="47"/>
    </row>
    <row r="618" spans="1:2" s="48" customFormat="1" x14ac:dyDescent="0.45">
      <c r="A618" s="38"/>
      <c r="B618" s="47"/>
    </row>
    <row r="619" spans="1:2" s="48" customFormat="1" x14ac:dyDescent="0.45">
      <c r="A619" s="38"/>
      <c r="B619" s="47"/>
    </row>
    <row r="620" spans="1:2" s="48" customFormat="1" x14ac:dyDescent="0.45">
      <c r="A620" s="38"/>
      <c r="B620" s="47"/>
    </row>
    <row r="621" spans="1:2" s="48" customFormat="1" x14ac:dyDescent="0.45">
      <c r="A621" s="38"/>
      <c r="B621" s="47"/>
    </row>
    <row r="622" spans="1:2" s="48" customFormat="1" x14ac:dyDescent="0.45">
      <c r="A622" s="38"/>
      <c r="B622" s="47"/>
    </row>
    <row r="623" spans="1:2" s="48" customFormat="1" x14ac:dyDescent="0.45">
      <c r="A623" s="38"/>
      <c r="B623" s="47"/>
    </row>
    <row r="624" spans="1:2" s="48" customFormat="1" x14ac:dyDescent="0.45">
      <c r="A624" s="38"/>
      <c r="B624" s="47"/>
    </row>
    <row r="625" spans="1:2" s="48" customFormat="1" x14ac:dyDescent="0.45">
      <c r="A625" s="38"/>
      <c r="B625" s="47"/>
    </row>
    <row r="626" spans="1:2" s="48" customFormat="1" x14ac:dyDescent="0.45">
      <c r="A626" s="38"/>
      <c r="B626" s="47"/>
    </row>
    <row r="627" spans="1:2" s="48" customFormat="1" x14ac:dyDescent="0.45">
      <c r="A627" s="38"/>
      <c r="B627" s="47"/>
    </row>
    <row r="628" spans="1:2" s="48" customFormat="1" x14ac:dyDescent="0.45">
      <c r="A628" s="38"/>
      <c r="B628" s="47"/>
    </row>
    <row r="629" spans="1:2" s="48" customFormat="1" x14ac:dyDescent="0.45">
      <c r="A629" s="38"/>
      <c r="B629" s="47"/>
    </row>
    <row r="630" spans="1:2" s="48" customFormat="1" x14ac:dyDescent="0.45">
      <c r="A630" s="38"/>
      <c r="B630" s="47"/>
    </row>
    <row r="631" spans="1:2" s="48" customFormat="1" x14ac:dyDescent="0.45">
      <c r="A631" s="38"/>
      <c r="B631" s="47"/>
    </row>
    <row r="632" spans="1:2" s="48" customFormat="1" x14ac:dyDescent="0.45">
      <c r="A632" s="38"/>
      <c r="B632" s="47"/>
    </row>
    <row r="633" spans="1:2" s="48" customFormat="1" x14ac:dyDescent="0.45">
      <c r="A633" s="38"/>
      <c r="B633" s="47"/>
    </row>
    <row r="634" spans="1:2" s="48" customFormat="1" x14ac:dyDescent="0.45">
      <c r="A634" s="38"/>
      <c r="B634" s="47"/>
    </row>
    <row r="635" spans="1:2" s="48" customFormat="1" x14ac:dyDescent="0.45">
      <c r="A635" s="38"/>
      <c r="B635" s="47"/>
    </row>
    <row r="636" spans="1:2" s="48" customFormat="1" x14ac:dyDescent="0.45">
      <c r="A636" s="38"/>
      <c r="B636" s="47"/>
    </row>
    <row r="637" spans="1:2" s="48" customFormat="1" x14ac:dyDescent="0.45">
      <c r="A637" s="38"/>
      <c r="B637" s="47"/>
    </row>
    <row r="638" spans="1:2" s="48" customFormat="1" x14ac:dyDescent="0.45">
      <c r="A638" s="38"/>
      <c r="B638" s="47"/>
    </row>
    <row r="639" spans="1:2" s="48" customFormat="1" x14ac:dyDescent="0.45">
      <c r="A639" s="38"/>
      <c r="B639" s="47"/>
    </row>
    <row r="640" spans="1:2" s="48" customFormat="1" x14ac:dyDescent="0.45">
      <c r="A640" s="38"/>
      <c r="B640" s="47"/>
    </row>
    <row r="641" spans="1:2" s="48" customFormat="1" x14ac:dyDescent="0.45">
      <c r="A641" s="38"/>
      <c r="B641" s="47"/>
    </row>
    <row r="642" spans="1:2" s="48" customFormat="1" x14ac:dyDescent="0.45">
      <c r="A642" s="38"/>
      <c r="B642" s="47"/>
    </row>
    <row r="643" spans="1:2" s="48" customFormat="1" x14ac:dyDescent="0.45">
      <c r="A643" s="38"/>
      <c r="B643" s="47"/>
    </row>
    <row r="644" spans="1:2" s="48" customFormat="1" x14ac:dyDescent="0.45">
      <c r="A644" s="38"/>
      <c r="B644" s="47"/>
    </row>
    <row r="645" spans="1:2" s="48" customFormat="1" x14ac:dyDescent="0.45">
      <c r="A645" s="38"/>
      <c r="B645" s="47"/>
    </row>
    <row r="646" spans="1:2" s="48" customFormat="1" x14ac:dyDescent="0.45">
      <c r="A646" s="38"/>
      <c r="B646" s="47"/>
    </row>
    <row r="647" spans="1:2" s="48" customFormat="1" x14ac:dyDescent="0.45">
      <c r="A647" s="38"/>
      <c r="B647" s="47"/>
    </row>
    <row r="648" spans="1:2" s="48" customFormat="1" x14ac:dyDescent="0.45">
      <c r="A648" s="38"/>
      <c r="B648" s="47"/>
    </row>
    <row r="649" spans="1:2" s="48" customFormat="1" x14ac:dyDescent="0.45">
      <c r="A649" s="38"/>
      <c r="B649" s="47"/>
    </row>
    <row r="650" spans="1:2" s="48" customFormat="1" x14ac:dyDescent="0.45">
      <c r="A650" s="38"/>
      <c r="B650" s="47"/>
    </row>
    <row r="651" spans="1:2" s="48" customFormat="1" x14ac:dyDescent="0.45">
      <c r="A651" s="38"/>
      <c r="B651" s="47"/>
    </row>
    <row r="652" spans="1:2" s="48" customFormat="1" x14ac:dyDescent="0.45">
      <c r="A652" s="38"/>
      <c r="B652" s="47"/>
    </row>
    <row r="653" spans="1:2" s="48" customFormat="1" x14ac:dyDescent="0.45">
      <c r="A653" s="38"/>
      <c r="B653" s="47"/>
    </row>
    <row r="654" spans="1:2" s="48" customFormat="1" x14ac:dyDescent="0.45">
      <c r="A654" s="38"/>
      <c r="B654" s="47"/>
    </row>
    <row r="655" spans="1:2" s="48" customFormat="1" x14ac:dyDescent="0.45">
      <c r="A655" s="38"/>
      <c r="B655" s="47"/>
    </row>
    <row r="656" spans="1:2" s="48" customFormat="1" x14ac:dyDescent="0.45">
      <c r="A656" s="38"/>
      <c r="B656" s="47"/>
    </row>
    <row r="657" spans="1:2" s="48" customFormat="1" x14ac:dyDescent="0.45">
      <c r="A657" s="38"/>
      <c r="B657" s="47"/>
    </row>
    <row r="658" spans="1:2" s="48" customFormat="1" x14ac:dyDescent="0.45">
      <c r="A658" s="38"/>
      <c r="B658" s="47"/>
    </row>
    <row r="659" spans="1:2" s="48" customFormat="1" x14ac:dyDescent="0.45">
      <c r="A659" s="38"/>
      <c r="B659" s="47"/>
    </row>
    <row r="660" spans="1:2" s="48" customFormat="1" x14ac:dyDescent="0.45">
      <c r="A660" s="38"/>
      <c r="B660" s="47"/>
    </row>
    <row r="661" spans="1:2" s="48" customFormat="1" x14ac:dyDescent="0.45">
      <c r="A661" s="38"/>
      <c r="B661" s="47"/>
    </row>
    <row r="662" spans="1:2" s="48" customFormat="1" x14ac:dyDescent="0.45">
      <c r="A662" s="38"/>
      <c r="B662" s="47"/>
    </row>
    <row r="663" spans="1:2" s="48" customFormat="1" x14ac:dyDescent="0.45">
      <c r="A663" s="38"/>
      <c r="B663" s="47"/>
    </row>
    <row r="664" spans="1:2" s="48" customFormat="1" x14ac:dyDescent="0.45">
      <c r="A664" s="38"/>
      <c r="B664" s="47"/>
    </row>
    <row r="665" spans="1:2" s="48" customFormat="1" x14ac:dyDescent="0.45">
      <c r="A665" s="38"/>
      <c r="B665" s="47"/>
    </row>
    <row r="666" spans="1:2" s="48" customFormat="1" x14ac:dyDescent="0.45">
      <c r="A666" s="38"/>
      <c r="B666" s="47"/>
    </row>
    <row r="667" spans="1:2" s="48" customFormat="1" x14ac:dyDescent="0.45">
      <c r="A667" s="38"/>
      <c r="B667" s="47"/>
    </row>
    <row r="668" spans="1:2" s="48" customFormat="1" x14ac:dyDescent="0.45">
      <c r="A668" s="38"/>
      <c r="B668" s="47"/>
    </row>
    <row r="669" spans="1:2" s="48" customFormat="1" x14ac:dyDescent="0.45">
      <c r="A669" s="38"/>
      <c r="B669" s="47"/>
    </row>
    <row r="670" spans="1:2" s="48" customFormat="1" x14ac:dyDescent="0.45">
      <c r="A670" s="38"/>
      <c r="B670" s="47"/>
    </row>
    <row r="671" spans="1:2" s="48" customFormat="1" x14ac:dyDescent="0.45">
      <c r="A671" s="38"/>
      <c r="B671" s="47"/>
    </row>
    <row r="672" spans="1:2" s="48" customFormat="1" x14ac:dyDescent="0.45">
      <c r="A672" s="38"/>
      <c r="B672" s="47"/>
    </row>
    <row r="673" spans="1:2" s="48" customFormat="1" x14ac:dyDescent="0.45">
      <c r="A673" s="38"/>
      <c r="B673" s="47"/>
    </row>
    <row r="674" spans="1:2" s="48" customFormat="1" x14ac:dyDescent="0.45">
      <c r="A674" s="38"/>
      <c r="B674" s="47"/>
    </row>
    <row r="675" spans="1:2" s="48" customFormat="1" x14ac:dyDescent="0.45">
      <c r="A675" s="38"/>
      <c r="B675" s="47"/>
    </row>
    <row r="676" spans="1:2" s="48" customFormat="1" x14ac:dyDescent="0.45">
      <c r="A676" s="38"/>
      <c r="B676" s="47"/>
    </row>
    <row r="677" spans="1:2" s="48" customFormat="1" x14ac:dyDescent="0.45">
      <c r="A677" s="38"/>
      <c r="B677" s="47"/>
    </row>
    <row r="678" spans="1:2" s="48" customFormat="1" x14ac:dyDescent="0.45">
      <c r="A678" s="38"/>
      <c r="B678" s="47"/>
    </row>
    <row r="679" spans="1:2" s="48" customFormat="1" x14ac:dyDescent="0.45">
      <c r="A679" s="38"/>
      <c r="B679" s="47"/>
    </row>
    <row r="680" spans="1:2" s="48" customFormat="1" x14ac:dyDescent="0.45">
      <c r="A680" s="38"/>
      <c r="B680" s="47"/>
    </row>
    <row r="681" spans="1:2" s="48" customFormat="1" x14ac:dyDescent="0.45">
      <c r="A681" s="38"/>
      <c r="B681" s="47"/>
    </row>
    <row r="682" spans="1:2" s="48" customFormat="1" x14ac:dyDescent="0.45">
      <c r="A682" s="38"/>
      <c r="B682" s="47"/>
    </row>
    <row r="683" spans="1:2" s="48" customFormat="1" x14ac:dyDescent="0.45">
      <c r="A683" s="38"/>
      <c r="B683" s="47"/>
    </row>
    <row r="684" spans="1:2" s="48" customFormat="1" x14ac:dyDescent="0.45">
      <c r="A684" s="38"/>
      <c r="B684" s="47"/>
    </row>
    <row r="685" spans="1:2" s="48" customFormat="1" x14ac:dyDescent="0.45">
      <c r="A685" s="38"/>
      <c r="B685" s="47"/>
    </row>
    <row r="686" spans="1:2" s="48" customFormat="1" x14ac:dyDescent="0.45">
      <c r="A686" s="38"/>
      <c r="B686" s="47"/>
    </row>
    <row r="687" spans="1:2" s="48" customFormat="1" x14ac:dyDescent="0.45">
      <c r="A687" s="38"/>
      <c r="B687" s="47"/>
    </row>
    <row r="688" spans="1:2" s="48" customFormat="1" x14ac:dyDescent="0.45">
      <c r="A688" s="38"/>
      <c r="B688" s="47"/>
    </row>
    <row r="689" spans="1:2" s="48" customFormat="1" x14ac:dyDescent="0.45">
      <c r="A689" s="38"/>
      <c r="B689" s="47"/>
    </row>
    <row r="690" spans="1:2" s="48" customFormat="1" x14ac:dyDescent="0.45">
      <c r="A690" s="38"/>
      <c r="B690" s="47"/>
    </row>
    <row r="691" spans="1:2" s="48" customFormat="1" x14ac:dyDescent="0.45">
      <c r="A691" s="38"/>
      <c r="B691" s="47"/>
    </row>
    <row r="692" spans="1:2" s="48" customFormat="1" x14ac:dyDescent="0.45">
      <c r="A692" s="38"/>
      <c r="B692" s="47"/>
    </row>
    <row r="693" spans="1:2" s="48" customFormat="1" x14ac:dyDescent="0.45">
      <c r="A693" s="38"/>
      <c r="B693" s="47"/>
    </row>
    <row r="694" spans="1:2" s="48" customFormat="1" x14ac:dyDescent="0.45">
      <c r="A694" s="38"/>
      <c r="B694" s="47"/>
    </row>
    <row r="695" spans="1:2" s="48" customFormat="1" x14ac:dyDescent="0.45">
      <c r="A695" s="38"/>
      <c r="B695" s="47"/>
    </row>
    <row r="696" spans="1:2" s="48" customFormat="1" x14ac:dyDescent="0.45">
      <c r="A696" s="38"/>
      <c r="B696" s="47"/>
    </row>
    <row r="697" spans="1:2" s="48" customFormat="1" x14ac:dyDescent="0.45">
      <c r="A697" s="38"/>
      <c r="B697" s="47"/>
    </row>
    <row r="698" spans="1:2" s="48" customFormat="1" x14ac:dyDescent="0.45">
      <c r="A698" s="38"/>
      <c r="B698" s="47"/>
    </row>
    <row r="699" spans="1:2" s="48" customFormat="1" x14ac:dyDescent="0.45">
      <c r="A699" s="38"/>
      <c r="B699" s="47"/>
    </row>
    <row r="700" spans="1:2" s="48" customFormat="1" x14ac:dyDescent="0.45">
      <c r="A700" s="38"/>
      <c r="B700" s="47"/>
    </row>
    <row r="701" spans="1:2" s="48" customFormat="1" x14ac:dyDescent="0.45">
      <c r="A701" s="38"/>
      <c r="B701" s="47"/>
    </row>
    <row r="702" spans="1:2" s="48" customFormat="1" x14ac:dyDescent="0.45">
      <c r="A702" s="38"/>
      <c r="B702" s="47"/>
    </row>
    <row r="703" spans="1:2" s="48" customFormat="1" x14ac:dyDescent="0.45">
      <c r="A703" s="38"/>
      <c r="B703" s="47"/>
    </row>
    <row r="704" spans="1:2" s="48" customFormat="1" x14ac:dyDescent="0.45">
      <c r="A704" s="38"/>
      <c r="B704" s="47"/>
    </row>
    <row r="705" spans="1:2" s="48" customFormat="1" x14ac:dyDescent="0.45">
      <c r="A705" s="38"/>
      <c r="B705" s="47"/>
    </row>
    <row r="706" spans="1:2" s="48" customFormat="1" x14ac:dyDescent="0.45">
      <c r="A706" s="38"/>
      <c r="B706" s="47"/>
    </row>
    <row r="707" spans="1:2" s="48" customFormat="1" x14ac:dyDescent="0.45">
      <c r="A707" s="38"/>
      <c r="B707" s="47"/>
    </row>
    <row r="708" spans="1:2" s="48" customFormat="1" x14ac:dyDescent="0.45">
      <c r="A708" s="38"/>
      <c r="B708" s="47"/>
    </row>
    <row r="709" spans="1:2" s="48" customFormat="1" x14ac:dyDescent="0.45">
      <c r="A709" s="38"/>
      <c r="B709" s="47"/>
    </row>
    <row r="710" spans="1:2" s="48" customFormat="1" x14ac:dyDescent="0.45">
      <c r="A710" s="38"/>
      <c r="B710" s="47"/>
    </row>
    <row r="711" spans="1:2" s="48" customFormat="1" x14ac:dyDescent="0.45">
      <c r="A711" s="38"/>
      <c r="B711" s="47"/>
    </row>
    <row r="712" spans="1:2" s="48" customFormat="1" x14ac:dyDescent="0.45">
      <c r="A712" s="38"/>
      <c r="B712" s="47"/>
    </row>
    <row r="713" spans="1:2" s="48" customFormat="1" x14ac:dyDescent="0.45">
      <c r="A713" s="38"/>
      <c r="B713" s="47"/>
    </row>
    <row r="714" spans="1:2" s="48" customFormat="1" x14ac:dyDescent="0.45">
      <c r="A714" s="38"/>
      <c r="B714" s="47"/>
    </row>
    <row r="715" spans="1:2" s="48" customFormat="1" x14ac:dyDescent="0.45">
      <c r="A715" s="38"/>
      <c r="B715" s="47"/>
    </row>
    <row r="716" spans="1:2" s="48" customFormat="1" x14ac:dyDescent="0.45">
      <c r="A716" s="38"/>
      <c r="B716" s="47"/>
    </row>
    <row r="717" spans="1:2" s="48" customFormat="1" x14ac:dyDescent="0.45">
      <c r="A717" s="38"/>
      <c r="B717" s="47"/>
    </row>
    <row r="718" spans="1:2" s="48" customFormat="1" x14ac:dyDescent="0.45">
      <c r="A718" s="38"/>
      <c r="B718" s="47"/>
    </row>
    <row r="719" spans="1:2" s="48" customFormat="1" x14ac:dyDescent="0.45">
      <c r="A719" s="38"/>
      <c r="B719" s="47"/>
    </row>
    <row r="720" spans="1:2" s="48" customFormat="1" x14ac:dyDescent="0.45">
      <c r="A720" s="38"/>
      <c r="B720" s="47"/>
    </row>
    <row r="721" spans="1:2" s="48" customFormat="1" x14ac:dyDescent="0.45">
      <c r="A721" s="38"/>
      <c r="B721" s="47"/>
    </row>
    <row r="722" spans="1:2" s="48" customFormat="1" x14ac:dyDescent="0.45">
      <c r="A722" s="38"/>
      <c r="B722" s="47"/>
    </row>
    <row r="723" spans="1:2" s="48" customFormat="1" x14ac:dyDescent="0.45">
      <c r="A723" s="38"/>
      <c r="B723" s="47"/>
    </row>
    <row r="724" spans="1:2" s="48" customFormat="1" x14ac:dyDescent="0.45">
      <c r="A724" s="38"/>
      <c r="B724" s="47"/>
    </row>
    <row r="725" spans="1:2" s="48" customFormat="1" x14ac:dyDescent="0.45">
      <c r="A725" s="38"/>
      <c r="B725" s="47"/>
    </row>
    <row r="726" spans="1:2" s="48" customFormat="1" x14ac:dyDescent="0.45">
      <c r="A726" s="38"/>
      <c r="B726" s="47"/>
    </row>
    <row r="727" spans="1:2" s="48" customFormat="1" x14ac:dyDescent="0.45">
      <c r="A727" s="38"/>
      <c r="B727" s="47"/>
    </row>
    <row r="728" spans="1:2" s="48" customFormat="1" x14ac:dyDescent="0.45">
      <c r="A728" s="38"/>
      <c r="B728" s="47"/>
    </row>
    <row r="729" spans="1:2" s="48" customFormat="1" x14ac:dyDescent="0.45">
      <c r="A729" s="38"/>
      <c r="B729" s="47"/>
    </row>
    <row r="730" spans="1:2" s="48" customFormat="1" x14ac:dyDescent="0.45">
      <c r="A730" s="38"/>
      <c r="B730" s="47"/>
    </row>
    <row r="731" spans="1:2" s="48" customFormat="1" x14ac:dyDescent="0.45">
      <c r="A731" s="38"/>
      <c r="B731" s="47"/>
    </row>
    <row r="732" spans="1:2" s="48" customFormat="1" x14ac:dyDescent="0.45">
      <c r="A732" s="38"/>
      <c r="B732" s="47"/>
    </row>
    <row r="733" spans="1:2" s="48" customFormat="1" x14ac:dyDescent="0.45">
      <c r="A733" s="38"/>
      <c r="B733" s="47"/>
    </row>
    <row r="734" spans="1:2" s="48" customFormat="1" x14ac:dyDescent="0.45">
      <c r="A734" s="38"/>
      <c r="B734" s="47"/>
    </row>
    <row r="735" spans="1:2" s="48" customFormat="1" x14ac:dyDescent="0.45">
      <c r="A735" s="38"/>
      <c r="B735" s="47"/>
    </row>
    <row r="736" spans="1:2" s="48" customFormat="1" x14ac:dyDescent="0.45">
      <c r="A736" s="38"/>
      <c r="B736" s="47"/>
    </row>
    <row r="737" spans="1:2" s="48" customFormat="1" x14ac:dyDescent="0.45">
      <c r="A737" s="38"/>
      <c r="B737" s="47"/>
    </row>
    <row r="738" spans="1:2" s="48" customFormat="1" x14ac:dyDescent="0.45">
      <c r="A738" s="38"/>
      <c r="B738" s="47"/>
    </row>
    <row r="739" spans="1:2" s="48" customFormat="1" x14ac:dyDescent="0.45">
      <c r="A739" s="38"/>
      <c r="B739" s="47"/>
    </row>
    <row r="740" spans="1:2" s="48" customFormat="1" x14ac:dyDescent="0.45">
      <c r="A740" s="38"/>
      <c r="B740" s="47"/>
    </row>
    <row r="741" spans="1:2" s="48" customFormat="1" x14ac:dyDescent="0.45">
      <c r="A741" s="38"/>
      <c r="B741" s="47"/>
    </row>
    <row r="742" spans="1:2" s="48" customFormat="1" x14ac:dyDescent="0.45">
      <c r="A742" s="38"/>
      <c r="B742" s="47"/>
    </row>
    <row r="743" spans="1:2" s="48" customFormat="1" x14ac:dyDescent="0.45">
      <c r="A743" s="38"/>
      <c r="B743" s="47"/>
    </row>
    <row r="744" spans="1:2" s="48" customFormat="1" x14ac:dyDescent="0.45">
      <c r="A744" s="38"/>
      <c r="B744" s="47"/>
    </row>
    <row r="745" spans="1:2" s="48" customFormat="1" x14ac:dyDescent="0.45">
      <c r="A745" s="38"/>
      <c r="B745" s="47"/>
    </row>
    <row r="746" spans="1:2" s="48" customFormat="1" x14ac:dyDescent="0.45">
      <c r="A746" s="38"/>
      <c r="B746" s="47"/>
    </row>
    <row r="747" spans="1:2" s="48" customFormat="1" x14ac:dyDescent="0.45">
      <c r="A747" s="38"/>
      <c r="B747" s="47"/>
    </row>
    <row r="748" spans="1:2" s="48" customFormat="1" x14ac:dyDescent="0.45">
      <c r="A748" s="38"/>
      <c r="B748" s="47"/>
    </row>
    <row r="749" spans="1:2" s="48" customFormat="1" x14ac:dyDescent="0.45">
      <c r="A749" s="38"/>
      <c r="B749" s="47"/>
    </row>
    <row r="750" spans="1:2" s="48" customFormat="1" x14ac:dyDescent="0.45">
      <c r="A750" s="38"/>
      <c r="B750" s="47"/>
    </row>
    <row r="751" spans="1:2" s="48" customFormat="1" x14ac:dyDescent="0.45">
      <c r="A751" s="38"/>
      <c r="B751" s="47"/>
    </row>
    <row r="752" spans="1:2" s="48" customFormat="1" x14ac:dyDescent="0.45">
      <c r="A752" s="38"/>
      <c r="B752" s="47"/>
    </row>
    <row r="753" spans="1:2" s="48" customFormat="1" x14ac:dyDescent="0.45">
      <c r="A753" s="38"/>
      <c r="B753" s="47"/>
    </row>
    <row r="754" spans="1:2" s="48" customFormat="1" x14ac:dyDescent="0.45">
      <c r="A754" s="38"/>
      <c r="B754" s="47"/>
    </row>
    <row r="755" spans="1:2" s="48" customFormat="1" x14ac:dyDescent="0.45">
      <c r="A755" s="38"/>
      <c r="B755" s="47"/>
    </row>
    <row r="756" spans="1:2" s="48" customFormat="1" x14ac:dyDescent="0.45">
      <c r="A756" s="38"/>
      <c r="B756" s="47"/>
    </row>
    <row r="757" spans="1:2" s="48" customFormat="1" x14ac:dyDescent="0.45">
      <c r="A757" s="38"/>
      <c r="B757" s="47"/>
    </row>
    <row r="758" spans="1:2" s="48" customFormat="1" x14ac:dyDescent="0.45">
      <c r="A758" s="38"/>
      <c r="B758" s="47"/>
    </row>
    <row r="759" spans="1:2" s="48" customFormat="1" x14ac:dyDescent="0.45">
      <c r="A759" s="38"/>
      <c r="B759" s="47"/>
    </row>
    <row r="760" spans="1:2" s="48" customFormat="1" x14ac:dyDescent="0.45">
      <c r="A760" s="38"/>
      <c r="B760" s="47"/>
    </row>
    <row r="761" spans="1:2" s="48" customFormat="1" x14ac:dyDescent="0.45">
      <c r="A761" s="38"/>
      <c r="B761" s="47"/>
    </row>
    <row r="762" spans="1:2" s="48" customFormat="1" x14ac:dyDescent="0.45">
      <c r="A762" s="38"/>
      <c r="B762" s="47"/>
    </row>
    <row r="763" spans="1:2" s="48" customFormat="1" x14ac:dyDescent="0.45">
      <c r="A763" s="38"/>
      <c r="B763" s="47"/>
    </row>
    <row r="764" spans="1:2" s="48" customFormat="1" x14ac:dyDescent="0.45">
      <c r="A764" s="38"/>
      <c r="B764" s="47"/>
    </row>
    <row r="765" spans="1:2" s="48" customFormat="1" x14ac:dyDescent="0.45">
      <c r="A765" s="38"/>
      <c r="B765" s="47"/>
    </row>
    <row r="766" spans="1:2" s="48" customFormat="1" x14ac:dyDescent="0.45">
      <c r="A766" s="38"/>
      <c r="B766" s="47"/>
    </row>
    <row r="767" spans="1:2" s="48" customFormat="1" x14ac:dyDescent="0.45">
      <c r="A767" s="38"/>
      <c r="B767" s="47"/>
    </row>
    <row r="768" spans="1:2" s="48" customFormat="1" x14ac:dyDescent="0.45">
      <c r="A768" s="38"/>
      <c r="B768" s="47"/>
    </row>
    <row r="769" spans="1:2" s="48" customFormat="1" x14ac:dyDescent="0.45">
      <c r="A769" s="38"/>
      <c r="B769" s="47"/>
    </row>
    <row r="770" spans="1:2" s="48" customFormat="1" x14ac:dyDescent="0.45">
      <c r="A770" s="38"/>
      <c r="B770" s="47"/>
    </row>
    <row r="771" spans="1:2" s="48" customFormat="1" x14ac:dyDescent="0.45">
      <c r="A771" s="38"/>
      <c r="B771" s="47"/>
    </row>
    <row r="772" spans="1:2" s="48" customFormat="1" x14ac:dyDescent="0.45">
      <c r="A772" s="38"/>
      <c r="B772" s="47"/>
    </row>
    <row r="773" spans="1:2" s="48" customFormat="1" x14ac:dyDescent="0.45">
      <c r="A773" s="38"/>
      <c r="B773" s="47"/>
    </row>
    <row r="774" spans="1:2" s="48" customFormat="1" x14ac:dyDescent="0.45">
      <c r="A774" s="38"/>
      <c r="B774" s="47"/>
    </row>
    <row r="775" spans="1:2" s="48" customFormat="1" x14ac:dyDescent="0.45">
      <c r="A775" s="38"/>
      <c r="B775" s="47"/>
    </row>
    <row r="776" spans="1:2" s="48" customFormat="1" x14ac:dyDescent="0.45">
      <c r="A776" s="38"/>
      <c r="B776" s="47"/>
    </row>
    <row r="777" spans="1:2" s="48" customFormat="1" x14ac:dyDescent="0.45">
      <c r="A777" s="38"/>
      <c r="B777" s="47"/>
    </row>
    <row r="778" spans="1:2" s="48" customFormat="1" x14ac:dyDescent="0.45">
      <c r="A778" s="38"/>
      <c r="B778" s="47"/>
    </row>
    <row r="779" spans="1:2" s="48" customFormat="1" x14ac:dyDescent="0.45">
      <c r="A779" s="38"/>
      <c r="B779" s="47"/>
    </row>
    <row r="780" spans="1:2" s="48" customFormat="1" x14ac:dyDescent="0.45">
      <c r="A780" s="38"/>
      <c r="B780" s="47"/>
    </row>
    <row r="781" spans="1:2" s="48" customFormat="1" x14ac:dyDescent="0.45">
      <c r="A781" s="38"/>
      <c r="B781" s="47"/>
    </row>
    <row r="782" spans="1:2" s="48" customFormat="1" x14ac:dyDescent="0.45">
      <c r="A782" s="38"/>
      <c r="B782" s="47"/>
    </row>
    <row r="783" spans="1:2" s="48" customFormat="1" x14ac:dyDescent="0.45">
      <c r="A783" s="38"/>
      <c r="B783" s="47"/>
    </row>
    <row r="784" spans="1:2" s="48" customFormat="1" x14ac:dyDescent="0.45">
      <c r="A784" s="38"/>
      <c r="B784" s="47"/>
    </row>
    <row r="785" spans="1:2" s="48" customFormat="1" x14ac:dyDescent="0.45">
      <c r="A785" s="38"/>
      <c r="B785" s="47"/>
    </row>
    <row r="786" spans="1:2" s="48" customFormat="1" x14ac:dyDescent="0.45">
      <c r="A786" s="38"/>
      <c r="B786" s="47"/>
    </row>
    <row r="787" spans="1:2" s="48" customFormat="1" x14ac:dyDescent="0.45">
      <c r="A787" s="38"/>
      <c r="B787" s="47"/>
    </row>
    <row r="788" spans="1:2" s="48" customFormat="1" x14ac:dyDescent="0.45">
      <c r="A788" s="38"/>
      <c r="B788" s="47"/>
    </row>
    <row r="789" spans="1:2" s="48" customFormat="1" x14ac:dyDescent="0.45">
      <c r="A789" s="38"/>
      <c r="B789" s="47"/>
    </row>
    <row r="790" spans="1:2" s="48" customFormat="1" x14ac:dyDescent="0.45">
      <c r="A790" s="38"/>
      <c r="B790" s="47"/>
    </row>
    <row r="791" spans="1:2" s="48" customFormat="1" x14ac:dyDescent="0.45">
      <c r="A791" s="38"/>
      <c r="B791" s="47"/>
    </row>
    <row r="792" spans="1:2" s="48" customFormat="1" x14ac:dyDescent="0.45">
      <c r="A792" s="38"/>
      <c r="B792" s="47"/>
    </row>
    <row r="793" spans="1:2" s="48" customFormat="1" x14ac:dyDescent="0.45">
      <c r="A793" s="38"/>
      <c r="B793" s="47"/>
    </row>
    <row r="794" spans="1:2" s="48" customFormat="1" x14ac:dyDescent="0.45">
      <c r="A794" s="38"/>
      <c r="B794" s="47"/>
    </row>
    <row r="795" spans="1:2" s="48" customFormat="1" x14ac:dyDescent="0.45">
      <c r="A795" s="38"/>
      <c r="B795" s="47"/>
    </row>
    <row r="796" spans="1:2" s="48" customFormat="1" x14ac:dyDescent="0.45">
      <c r="A796" s="38"/>
      <c r="B796" s="47"/>
    </row>
    <row r="797" spans="1:2" s="48" customFormat="1" x14ac:dyDescent="0.45">
      <c r="A797" s="38"/>
      <c r="B797" s="47"/>
    </row>
    <row r="798" spans="1:2" s="48" customFormat="1" x14ac:dyDescent="0.45">
      <c r="A798" s="38"/>
      <c r="B798" s="47"/>
    </row>
    <row r="799" spans="1:2" s="48" customFormat="1" x14ac:dyDescent="0.45">
      <c r="A799" s="38"/>
      <c r="B799" s="47"/>
    </row>
    <row r="800" spans="1:2" s="48" customFormat="1" x14ac:dyDescent="0.45">
      <c r="A800" s="38"/>
      <c r="B800" s="47"/>
    </row>
    <row r="801" spans="1:2" s="48" customFormat="1" x14ac:dyDescent="0.45">
      <c r="A801" s="38"/>
      <c r="B801" s="47"/>
    </row>
    <row r="802" spans="1:2" s="48" customFormat="1" x14ac:dyDescent="0.45">
      <c r="A802" s="38"/>
      <c r="B802" s="47"/>
    </row>
    <row r="803" spans="1:2" s="48" customFormat="1" x14ac:dyDescent="0.45">
      <c r="A803" s="38"/>
      <c r="B803" s="47"/>
    </row>
    <row r="804" spans="1:2" s="48" customFormat="1" x14ac:dyDescent="0.45">
      <c r="A804" s="38"/>
      <c r="B804" s="47"/>
    </row>
    <row r="805" spans="1:2" s="48" customFormat="1" x14ac:dyDescent="0.45">
      <c r="A805" s="38"/>
      <c r="B805" s="47"/>
    </row>
    <row r="806" spans="1:2" s="48" customFormat="1" x14ac:dyDescent="0.45">
      <c r="A806" s="38"/>
      <c r="B806" s="47"/>
    </row>
    <row r="807" spans="1:2" s="48" customFormat="1" x14ac:dyDescent="0.45">
      <c r="A807" s="38"/>
      <c r="B807" s="47"/>
    </row>
    <row r="808" spans="1:2" s="48" customFormat="1" x14ac:dyDescent="0.45">
      <c r="A808" s="38"/>
      <c r="B808" s="47"/>
    </row>
    <row r="809" spans="1:2" s="48" customFormat="1" x14ac:dyDescent="0.45">
      <c r="A809" s="38"/>
      <c r="B809" s="47"/>
    </row>
    <row r="810" spans="1:2" s="48" customFormat="1" x14ac:dyDescent="0.45">
      <c r="A810" s="38"/>
      <c r="B810" s="47"/>
    </row>
    <row r="811" spans="1:2" s="48" customFormat="1" x14ac:dyDescent="0.45">
      <c r="A811" s="38"/>
      <c r="B811" s="47"/>
    </row>
    <row r="812" spans="1:2" s="48" customFormat="1" x14ac:dyDescent="0.45">
      <c r="A812" s="38"/>
      <c r="B812" s="47"/>
    </row>
    <row r="813" spans="1:2" s="48" customFormat="1" x14ac:dyDescent="0.45">
      <c r="A813" s="38"/>
      <c r="B813" s="47"/>
    </row>
    <row r="814" spans="1:2" s="48" customFormat="1" x14ac:dyDescent="0.45">
      <c r="A814" s="38"/>
      <c r="B814" s="47"/>
    </row>
    <row r="815" spans="1:2" s="48" customFormat="1" x14ac:dyDescent="0.45">
      <c r="A815" s="38"/>
      <c r="B815" s="47"/>
    </row>
    <row r="816" spans="1:2" s="48" customFormat="1" x14ac:dyDescent="0.45">
      <c r="A816" s="38"/>
      <c r="B816" s="47"/>
    </row>
    <row r="817" spans="1:2" s="48" customFormat="1" x14ac:dyDescent="0.45">
      <c r="A817" s="38"/>
      <c r="B817" s="47"/>
    </row>
    <row r="818" spans="1:2" s="48" customFormat="1" x14ac:dyDescent="0.45">
      <c r="A818" s="38"/>
      <c r="B818" s="47"/>
    </row>
    <row r="819" spans="1:2" s="48" customFormat="1" x14ac:dyDescent="0.45">
      <c r="A819" s="38"/>
      <c r="B819" s="47"/>
    </row>
    <row r="820" spans="1:2" s="48" customFormat="1" x14ac:dyDescent="0.45">
      <c r="A820" s="38"/>
      <c r="B820" s="47"/>
    </row>
    <row r="821" spans="1:2" s="48" customFormat="1" x14ac:dyDescent="0.45">
      <c r="A821" s="38"/>
      <c r="B821" s="47"/>
    </row>
    <row r="822" spans="1:2" s="48" customFormat="1" x14ac:dyDescent="0.45">
      <c r="A822" s="38"/>
      <c r="B822" s="47"/>
    </row>
    <row r="823" spans="1:2" s="48" customFormat="1" x14ac:dyDescent="0.45">
      <c r="A823" s="38"/>
      <c r="B823" s="47"/>
    </row>
    <row r="824" spans="1:2" s="48" customFormat="1" x14ac:dyDescent="0.45">
      <c r="A824" s="38"/>
      <c r="B824" s="47"/>
    </row>
    <row r="825" spans="1:2" s="48" customFormat="1" x14ac:dyDescent="0.45">
      <c r="A825" s="38"/>
      <c r="B825" s="47"/>
    </row>
    <row r="826" spans="1:2" s="48" customFormat="1" x14ac:dyDescent="0.45">
      <c r="A826" s="38"/>
      <c r="B826" s="47"/>
    </row>
    <row r="827" spans="1:2" s="48" customFormat="1" x14ac:dyDescent="0.45">
      <c r="A827" s="38"/>
      <c r="B827" s="47"/>
    </row>
    <row r="828" spans="1:2" s="48" customFormat="1" x14ac:dyDescent="0.45">
      <c r="A828" s="38"/>
      <c r="B828" s="47"/>
    </row>
    <row r="829" spans="1:2" s="48" customFormat="1" x14ac:dyDescent="0.45">
      <c r="A829" s="38"/>
      <c r="B829" s="47"/>
    </row>
    <row r="830" spans="1:2" s="48" customFormat="1" x14ac:dyDescent="0.45">
      <c r="A830" s="38"/>
      <c r="B830" s="47"/>
    </row>
    <row r="831" spans="1:2" s="48" customFormat="1" x14ac:dyDescent="0.45">
      <c r="A831" s="38"/>
      <c r="B831" s="47"/>
    </row>
    <row r="832" spans="1:2" s="48" customFormat="1" x14ac:dyDescent="0.45">
      <c r="A832" s="38"/>
      <c r="B832" s="47"/>
    </row>
    <row r="833" spans="1:2" s="48" customFormat="1" x14ac:dyDescent="0.45">
      <c r="A833" s="38"/>
      <c r="B833" s="47"/>
    </row>
    <row r="834" spans="1:2" s="48" customFormat="1" x14ac:dyDescent="0.45">
      <c r="A834" s="38"/>
      <c r="B834" s="47"/>
    </row>
    <row r="835" spans="1:2" s="48" customFormat="1" x14ac:dyDescent="0.45">
      <c r="A835" s="38"/>
      <c r="B835" s="47"/>
    </row>
    <row r="836" spans="1:2" s="48" customFormat="1" x14ac:dyDescent="0.45">
      <c r="A836" s="38"/>
      <c r="B836" s="47"/>
    </row>
    <row r="837" spans="1:2" s="48" customFormat="1" x14ac:dyDescent="0.45">
      <c r="A837" s="38"/>
      <c r="B837" s="47"/>
    </row>
    <row r="838" spans="1:2" s="48" customFormat="1" x14ac:dyDescent="0.45">
      <c r="A838" s="38"/>
      <c r="B838" s="47"/>
    </row>
    <row r="839" spans="1:2" s="48" customFormat="1" x14ac:dyDescent="0.45">
      <c r="A839" s="38"/>
      <c r="B839" s="47"/>
    </row>
    <row r="840" spans="1:2" s="48" customFormat="1" x14ac:dyDescent="0.45">
      <c r="A840" s="38"/>
      <c r="B840" s="47"/>
    </row>
    <row r="841" spans="1:2" s="48" customFormat="1" x14ac:dyDescent="0.45">
      <c r="A841" s="38"/>
      <c r="B841" s="47"/>
    </row>
    <row r="842" spans="1:2" s="48" customFormat="1" x14ac:dyDescent="0.45">
      <c r="A842" s="38"/>
      <c r="B842" s="47"/>
    </row>
    <row r="843" spans="1:2" s="48" customFormat="1" x14ac:dyDescent="0.45">
      <c r="A843" s="38"/>
      <c r="B843" s="47"/>
    </row>
    <row r="844" spans="1:2" s="48" customFormat="1" x14ac:dyDescent="0.45">
      <c r="A844" s="38"/>
      <c r="B844" s="47"/>
    </row>
    <row r="845" spans="1:2" s="48" customFormat="1" x14ac:dyDescent="0.45">
      <c r="A845" s="38"/>
      <c r="B845" s="47"/>
    </row>
    <row r="846" spans="1:2" s="48" customFormat="1" x14ac:dyDescent="0.45">
      <c r="A846" s="38"/>
      <c r="B846" s="47"/>
    </row>
    <row r="847" spans="1:2" s="48" customFormat="1" x14ac:dyDescent="0.45">
      <c r="A847" s="38"/>
      <c r="B847" s="47"/>
    </row>
    <row r="848" spans="1:2" s="48" customFormat="1" x14ac:dyDescent="0.45">
      <c r="A848" s="38"/>
      <c r="B848" s="47"/>
    </row>
    <row r="849" spans="1:2" s="48" customFormat="1" x14ac:dyDescent="0.45">
      <c r="A849" s="38"/>
      <c r="B849" s="47"/>
    </row>
    <row r="850" spans="1:2" s="48" customFormat="1" x14ac:dyDescent="0.45">
      <c r="A850" s="38"/>
      <c r="B850" s="47"/>
    </row>
    <row r="851" spans="1:2" s="48" customFormat="1" x14ac:dyDescent="0.45">
      <c r="A851" s="38"/>
      <c r="B851" s="47"/>
    </row>
    <row r="852" spans="1:2" s="48" customFormat="1" x14ac:dyDescent="0.45">
      <c r="A852" s="38"/>
      <c r="B852" s="47"/>
    </row>
    <row r="853" spans="1:2" s="48" customFormat="1" x14ac:dyDescent="0.45">
      <c r="A853" s="38"/>
      <c r="B853" s="47"/>
    </row>
    <row r="854" spans="1:2" s="48" customFormat="1" x14ac:dyDescent="0.45">
      <c r="A854" s="38"/>
      <c r="B854" s="47"/>
    </row>
    <row r="855" spans="1:2" s="48" customFormat="1" x14ac:dyDescent="0.45">
      <c r="A855" s="38"/>
      <c r="B855" s="47"/>
    </row>
    <row r="856" spans="1:2" s="48" customFormat="1" x14ac:dyDescent="0.45">
      <c r="A856" s="38"/>
      <c r="B856" s="47"/>
    </row>
    <row r="857" spans="1:2" s="48" customFormat="1" x14ac:dyDescent="0.45">
      <c r="A857" s="38"/>
      <c r="B857" s="47"/>
    </row>
    <row r="858" spans="1:2" s="48" customFormat="1" x14ac:dyDescent="0.45">
      <c r="A858" s="38"/>
      <c r="B858" s="47"/>
    </row>
    <row r="859" spans="1:2" s="48" customFormat="1" x14ac:dyDescent="0.45">
      <c r="A859" s="38"/>
      <c r="B859" s="47"/>
    </row>
    <row r="860" spans="1:2" s="48" customFormat="1" x14ac:dyDescent="0.45">
      <c r="A860" s="38"/>
      <c r="B860" s="47"/>
    </row>
    <row r="861" spans="1:2" s="48" customFormat="1" x14ac:dyDescent="0.45">
      <c r="A861" s="38"/>
      <c r="B861" s="47"/>
    </row>
    <row r="862" spans="1:2" s="48" customFormat="1" x14ac:dyDescent="0.45">
      <c r="A862" s="38"/>
      <c r="B862" s="47"/>
    </row>
    <row r="863" spans="1:2" s="48" customFormat="1" x14ac:dyDescent="0.45">
      <c r="A863" s="38"/>
      <c r="B863" s="47"/>
    </row>
    <row r="864" spans="1:2" s="48" customFormat="1" x14ac:dyDescent="0.45">
      <c r="A864" s="38"/>
      <c r="B864" s="47"/>
    </row>
    <row r="865" spans="1:2" s="48" customFormat="1" x14ac:dyDescent="0.45">
      <c r="A865" s="38"/>
      <c r="B865" s="47"/>
    </row>
    <row r="866" spans="1:2" s="48" customFormat="1" x14ac:dyDescent="0.45">
      <c r="A866" s="38"/>
      <c r="B866" s="47"/>
    </row>
    <row r="867" spans="1:2" s="48" customFormat="1" x14ac:dyDescent="0.45">
      <c r="A867" s="38"/>
      <c r="B867" s="47"/>
    </row>
    <row r="868" spans="1:2" s="48" customFormat="1" x14ac:dyDescent="0.45">
      <c r="A868" s="38"/>
      <c r="B868" s="47"/>
    </row>
    <row r="869" spans="1:2" s="48" customFormat="1" x14ac:dyDescent="0.45">
      <c r="A869" s="38"/>
      <c r="B869" s="47"/>
    </row>
    <row r="870" spans="1:2" s="48" customFormat="1" x14ac:dyDescent="0.45">
      <c r="A870" s="38"/>
      <c r="B870" s="47"/>
    </row>
    <row r="871" spans="1:2" s="48" customFormat="1" x14ac:dyDescent="0.45">
      <c r="A871" s="38"/>
      <c r="B871" s="47"/>
    </row>
    <row r="872" spans="1:2" s="48" customFormat="1" x14ac:dyDescent="0.45">
      <c r="A872" s="38"/>
      <c r="B872" s="47"/>
    </row>
    <row r="873" spans="1:2" s="48" customFormat="1" x14ac:dyDescent="0.45">
      <c r="A873" s="38"/>
      <c r="B873" s="47"/>
    </row>
    <row r="874" spans="1:2" s="48" customFormat="1" x14ac:dyDescent="0.45">
      <c r="A874" s="38"/>
      <c r="B874" s="47"/>
    </row>
    <row r="875" spans="1:2" s="48" customFormat="1" x14ac:dyDescent="0.45">
      <c r="A875" s="38"/>
      <c r="B875" s="47"/>
    </row>
    <row r="876" spans="1:2" s="48" customFormat="1" x14ac:dyDescent="0.45">
      <c r="A876" s="38"/>
      <c r="B876" s="47"/>
    </row>
    <row r="877" spans="1:2" s="48" customFormat="1" x14ac:dyDescent="0.45">
      <c r="A877" s="38"/>
      <c r="B877" s="47"/>
    </row>
    <row r="878" spans="1:2" s="48" customFormat="1" x14ac:dyDescent="0.45">
      <c r="A878" s="38"/>
      <c r="B878" s="47"/>
    </row>
    <row r="879" spans="1:2" s="48" customFormat="1" x14ac:dyDescent="0.45">
      <c r="A879" s="38"/>
      <c r="B879" s="47"/>
    </row>
    <row r="880" spans="1:2" s="48" customFormat="1" x14ac:dyDescent="0.45">
      <c r="A880" s="38"/>
      <c r="B880" s="47"/>
    </row>
    <row r="881" spans="1:2" s="48" customFormat="1" x14ac:dyDescent="0.45">
      <c r="A881" s="38"/>
      <c r="B881" s="47"/>
    </row>
    <row r="882" spans="1:2" s="48" customFormat="1" x14ac:dyDescent="0.45">
      <c r="A882" s="38"/>
      <c r="B882" s="47"/>
    </row>
    <row r="883" spans="1:2" s="48" customFormat="1" x14ac:dyDescent="0.45">
      <c r="A883" s="38"/>
      <c r="B883" s="47"/>
    </row>
    <row r="884" spans="1:2" s="48" customFormat="1" x14ac:dyDescent="0.45">
      <c r="A884" s="38"/>
      <c r="B884" s="47"/>
    </row>
    <row r="885" spans="1:2" s="48" customFormat="1" x14ac:dyDescent="0.45">
      <c r="A885" s="38"/>
      <c r="B885" s="47"/>
    </row>
    <row r="886" spans="1:2" s="48" customFormat="1" x14ac:dyDescent="0.45">
      <c r="A886" s="38"/>
      <c r="B886" s="47"/>
    </row>
    <row r="887" spans="1:2" s="48" customFormat="1" x14ac:dyDescent="0.45">
      <c r="A887" s="38"/>
      <c r="B887" s="47"/>
    </row>
    <row r="888" spans="1:2" s="48" customFormat="1" x14ac:dyDescent="0.45">
      <c r="A888" s="38"/>
      <c r="B888" s="47"/>
    </row>
    <row r="889" spans="1:2" s="48" customFormat="1" x14ac:dyDescent="0.45">
      <c r="A889" s="38"/>
      <c r="B889" s="47"/>
    </row>
    <row r="890" spans="1:2" s="48" customFormat="1" x14ac:dyDescent="0.45">
      <c r="A890" s="38"/>
      <c r="B890" s="47"/>
    </row>
    <row r="891" spans="1:2" s="48" customFormat="1" x14ac:dyDescent="0.45">
      <c r="A891" s="38"/>
      <c r="B891" s="47"/>
    </row>
    <row r="892" spans="1:2" s="48" customFormat="1" x14ac:dyDescent="0.45">
      <c r="A892" s="38"/>
      <c r="B892" s="47"/>
    </row>
    <row r="893" spans="1:2" s="48" customFormat="1" x14ac:dyDescent="0.45">
      <c r="A893" s="38"/>
      <c r="B893" s="47"/>
    </row>
    <row r="894" spans="1:2" s="48" customFormat="1" x14ac:dyDescent="0.45">
      <c r="A894" s="38"/>
      <c r="B894" s="47"/>
    </row>
    <row r="895" spans="1:2" s="48" customFormat="1" x14ac:dyDescent="0.45">
      <c r="A895" s="38"/>
      <c r="B895" s="47"/>
    </row>
    <row r="896" spans="1:2" s="48" customFormat="1" x14ac:dyDescent="0.45">
      <c r="A896" s="38"/>
      <c r="B896" s="47"/>
    </row>
    <row r="897" spans="1:2" s="48" customFormat="1" x14ac:dyDescent="0.45">
      <c r="A897" s="38"/>
      <c r="B897" s="47"/>
    </row>
    <row r="898" spans="1:2" s="48" customFormat="1" x14ac:dyDescent="0.45">
      <c r="A898" s="38"/>
      <c r="B898" s="47"/>
    </row>
    <row r="899" spans="1:2" s="48" customFormat="1" x14ac:dyDescent="0.45">
      <c r="A899" s="38"/>
      <c r="B899" s="47"/>
    </row>
    <row r="900" spans="1:2" s="48" customFormat="1" x14ac:dyDescent="0.45">
      <c r="A900" s="38"/>
      <c r="B900" s="47"/>
    </row>
    <row r="901" spans="1:2" s="48" customFormat="1" x14ac:dyDescent="0.45">
      <c r="A901" s="38"/>
      <c r="B901" s="47"/>
    </row>
    <row r="902" spans="1:2" s="48" customFormat="1" x14ac:dyDescent="0.45">
      <c r="A902" s="38"/>
      <c r="B902" s="47"/>
    </row>
    <row r="903" spans="1:2" s="48" customFormat="1" x14ac:dyDescent="0.45">
      <c r="A903" s="38"/>
      <c r="B903" s="47"/>
    </row>
    <row r="904" spans="1:2" s="48" customFormat="1" x14ac:dyDescent="0.45">
      <c r="A904" s="38"/>
      <c r="B904" s="47"/>
    </row>
    <row r="905" spans="1:2" s="48" customFormat="1" x14ac:dyDescent="0.45">
      <c r="A905" s="38"/>
      <c r="B905" s="47"/>
    </row>
    <row r="906" spans="1:2" s="48" customFormat="1" x14ac:dyDescent="0.45">
      <c r="A906" s="38"/>
      <c r="B906" s="47"/>
    </row>
    <row r="907" spans="1:2" s="48" customFormat="1" x14ac:dyDescent="0.45">
      <c r="A907" s="38"/>
      <c r="B907" s="47"/>
    </row>
    <row r="908" spans="1:2" s="48" customFormat="1" x14ac:dyDescent="0.45">
      <c r="A908" s="38"/>
      <c r="B908" s="47"/>
    </row>
    <row r="909" spans="1:2" s="48" customFormat="1" x14ac:dyDescent="0.45">
      <c r="A909" s="38"/>
      <c r="B909" s="47"/>
    </row>
    <row r="910" spans="1:2" s="48" customFormat="1" x14ac:dyDescent="0.45">
      <c r="A910" s="38"/>
      <c r="B910" s="47"/>
    </row>
    <row r="911" spans="1:2" s="48" customFormat="1" x14ac:dyDescent="0.45">
      <c r="A911" s="38"/>
      <c r="B911" s="47"/>
    </row>
    <row r="912" spans="1:2" s="48" customFormat="1" x14ac:dyDescent="0.45">
      <c r="A912" s="38"/>
      <c r="B912" s="47"/>
    </row>
    <row r="913" spans="1:2" s="48" customFormat="1" x14ac:dyDescent="0.45">
      <c r="A913" s="38"/>
      <c r="B913" s="47"/>
    </row>
    <row r="914" spans="1:2" s="48" customFormat="1" x14ac:dyDescent="0.45">
      <c r="A914" s="38"/>
      <c r="B914" s="47"/>
    </row>
    <row r="915" spans="1:2" s="48" customFormat="1" x14ac:dyDescent="0.45">
      <c r="A915" s="38"/>
      <c r="B915" s="47"/>
    </row>
    <row r="916" spans="1:2" s="48" customFormat="1" x14ac:dyDescent="0.45">
      <c r="A916" s="38"/>
      <c r="B916" s="47"/>
    </row>
    <row r="917" spans="1:2" s="48" customFormat="1" x14ac:dyDescent="0.45">
      <c r="A917" s="38"/>
      <c r="B917" s="47"/>
    </row>
    <row r="918" spans="1:2" s="48" customFormat="1" x14ac:dyDescent="0.45">
      <c r="A918" s="38"/>
      <c r="B918" s="47"/>
    </row>
    <row r="919" spans="1:2" s="48" customFormat="1" x14ac:dyDescent="0.45">
      <c r="A919" s="38"/>
      <c r="B919" s="47"/>
    </row>
    <row r="920" spans="1:2" s="48" customFormat="1" x14ac:dyDescent="0.45">
      <c r="A920" s="38"/>
      <c r="B920" s="47"/>
    </row>
    <row r="921" spans="1:2" s="48" customFormat="1" x14ac:dyDescent="0.45">
      <c r="A921" s="38"/>
      <c r="B921" s="47"/>
    </row>
    <row r="922" spans="1:2" s="48" customFormat="1" x14ac:dyDescent="0.45">
      <c r="A922" s="38"/>
      <c r="B922" s="47"/>
    </row>
    <row r="923" spans="1:2" s="48" customFormat="1" x14ac:dyDescent="0.45">
      <c r="A923" s="38"/>
      <c r="B923" s="47"/>
    </row>
    <row r="924" spans="1:2" s="48" customFormat="1" x14ac:dyDescent="0.45">
      <c r="A924" s="38"/>
      <c r="B924" s="47"/>
    </row>
    <row r="925" spans="1:2" s="48" customFormat="1" x14ac:dyDescent="0.45">
      <c r="A925" s="38"/>
      <c r="B925" s="47"/>
    </row>
    <row r="926" spans="1:2" s="48" customFormat="1" x14ac:dyDescent="0.45">
      <c r="A926" s="38"/>
      <c r="B926" s="47"/>
    </row>
    <row r="927" spans="1:2" s="48" customFormat="1" x14ac:dyDescent="0.45">
      <c r="A927" s="38"/>
      <c r="B927" s="47"/>
    </row>
    <row r="928" spans="1:2" s="48" customFormat="1" x14ac:dyDescent="0.45">
      <c r="A928" s="38"/>
      <c r="B928" s="47"/>
    </row>
    <row r="929" spans="1:2" s="48" customFormat="1" x14ac:dyDescent="0.45">
      <c r="A929" s="38"/>
      <c r="B929" s="47"/>
    </row>
    <row r="930" spans="1:2" s="48" customFormat="1" x14ac:dyDescent="0.45">
      <c r="A930" s="38"/>
      <c r="B930" s="47"/>
    </row>
    <row r="931" spans="1:2" s="48" customFormat="1" x14ac:dyDescent="0.45">
      <c r="A931" s="38"/>
      <c r="B931" s="47"/>
    </row>
    <row r="932" spans="1:2" s="48" customFormat="1" x14ac:dyDescent="0.45">
      <c r="A932" s="38"/>
      <c r="B932" s="47"/>
    </row>
    <row r="933" spans="1:2" s="48" customFormat="1" x14ac:dyDescent="0.45">
      <c r="A933" s="38"/>
      <c r="B933" s="47"/>
    </row>
    <row r="934" spans="1:2" s="48" customFormat="1" x14ac:dyDescent="0.45">
      <c r="A934" s="38"/>
      <c r="B934" s="47"/>
    </row>
    <row r="935" spans="1:2" s="48" customFormat="1" x14ac:dyDescent="0.45">
      <c r="A935" s="38"/>
      <c r="B935" s="47"/>
    </row>
    <row r="936" spans="1:2" s="48" customFormat="1" x14ac:dyDescent="0.45">
      <c r="A936" s="38"/>
      <c r="B936" s="47"/>
    </row>
    <row r="937" spans="1:2" s="48" customFormat="1" x14ac:dyDescent="0.45">
      <c r="A937" s="38"/>
      <c r="B937" s="47"/>
    </row>
    <row r="938" spans="1:2" s="48" customFormat="1" x14ac:dyDescent="0.45">
      <c r="A938" s="38"/>
      <c r="B938" s="47"/>
    </row>
    <row r="939" spans="1:2" s="48" customFormat="1" x14ac:dyDescent="0.45">
      <c r="A939" s="38"/>
      <c r="B939" s="47"/>
    </row>
    <row r="940" spans="1:2" s="48" customFormat="1" x14ac:dyDescent="0.45">
      <c r="A940" s="38"/>
      <c r="B940" s="47"/>
    </row>
    <row r="941" spans="1:2" s="48" customFormat="1" x14ac:dyDescent="0.45">
      <c r="A941" s="38"/>
      <c r="B941" s="47"/>
    </row>
    <row r="942" spans="1:2" s="48" customFormat="1" x14ac:dyDescent="0.45">
      <c r="A942" s="38"/>
      <c r="B942" s="47"/>
    </row>
    <row r="943" spans="1:2" s="48" customFormat="1" x14ac:dyDescent="0.45">
      <c r="A943" s="38"/>
      <c r="B943" s="47"/>
    </row>
    <row r="944" spans="1:2" s="48" customFormat="1" x14ac:dyDescent="0.45">
      <c r="A944" s="38"/>
      <c r="B944" s="47"/>
    </row>
    <row r="945" spans="1:2" s="48" customFormat="1" x14ac:dyDescent="0.45">
      <c r="A945" s="38"/>
      <c r="B945" s="47"/>
    </row>
    <row r="946" spans="1:2" s="48" customFormat="1" x14ac:dyDescent="0.45">
      <c r="A946" s="38"/>
      <c r="B946" s="47"/>
    </row>
    <row r="947" spans="1:2" s="48" customFormat="1" x14ac:dyDescent="0.45">
      <c r="A947" s="38"/>
      <c r="B947" s="47"/>
    </row>
    <row r="948" spans="1:2" s="48" customFormat="1" x14ac:dyDescent="0.45">
      <c r="A948" s="38"/>
      <c r="B948" s="47"/>
    </row>
    <row r="949" spans="1:2" s="48" customFormat="1" x14ac:dyDescent="0.45">
      <c r="A949" s="38"/>
      <c r="B949" s="47"/>
    </row>
    <row r="950" spans="1:2" s="48" customFormat="1" x14ac:dyDescent="0.45">
      <c r="A950" s="38"/>
      <c r="B950" s="47"/>
    </row>
    <row r="951" spans="1:2" s="48" customFormat="1" x14ac:dyDescent="0.45">
      <c r="A951" s="38"/>
      <c r="B951" s="47"/>
    </row>
    <row r="952" spans="1:2" s="48" customFormat="1" x14ac:dyDescent="0.45">
      <c r="A952" s="38"/>
      <c r="B952" s="47"/>
    </row>
    <row r="953" spans="1:2" s="48" customFormat="1" x14ac:dyDescent="0.45">
      <c r="A953" s="38"/>
      <c r="B953" s="47"/>
    </row>
    <row r="954" spans="1:2" s="48" customFormat="1" x14ac:dyDescent="0.45">
      <c r="A954" s="38"/>
      <c r="B954" s="47"/>
    </row>
    <row r="955" spans="1:2" s="48" customFormat="1" x14ac:dyDescent="0.45">
      <c r="A955" s="38"/>
      <c r="B955" s="47"/>
    </row>
    <row r="956" spans="1:2" s="48" customFormat="1" x14ac:dyDescent="0.45">
      <c r="A956" s="38"/>
      <c r="B956" s="47"/>
    </row>
    <row r="957" spans="1:2" s="48" customFormat="1" x14ac:dyDescent="0.45">
      <c r="A957" s="38"/>
      <c r="B957" s="47"/>
    </row>
    <row r="958" spans="1:2" s="48" customFormat="1" x14ac:dyDescent="0.45">
      <c r="A958" s="38"/>
      <c r="B958" s="47"/>
    </row>
    <row r="959" spans="1:2" s="48" customFormat="1" x14ac:dyDescent="0.45">
      <c r="A959" s="38"/>
      <c r="B959" s="47"/>
    </row>
    <row r="960" spans="1:2" s="48" customFormat="1" x14ac:dyDescent="0.45">
      <c r="A960" s="38"/>
      <c r="B960" s="47"/>
    </row>
    <row r="961" spans="1:2" s="48" customFormat="1" x14ac:dyDescent="0.45">
      <c r="A961" s="38"/>
      <c r="B961" s="47"/>
    </row>
    <row r="962" spans="1:2" s="48" customFormat="1" x14ac:dyDescent="0.45">
      <c r="A962" s="38"/>
      <c r="B962" s="47"/>
    </row>
    <row r="963" spans="1:2" s="48" customFormat="1" x14ac:dyDescent="0.45">
      <c r="A963" s="38"/>
      <c r="B963" s="47"/>
    </row>
    <row r="964" spans="1:2" s="48" customFormat="1" x14ac:dyDescent="0.45">
      <c r="A964" s="38"/>
      <c r="B964" s="47"/>
    </row>
    <row r="965" spans="1:2" s="48" customFormat="1" x14ac:dyDescent="0.45">
      <c r="A965" s="38"/>
      <c r="B965" s="47"/>
    </row>
    <row r="966" spans="1:2" s="48" customFormat="1" x14ac:dyDescent="0.45">
      <c r="A966" s="38"/>
      <c r="B966" s="47"/>
    </row>
    <row r="967" spans="1:2" s="48" customFormat="1" x14ac:dyDescent="0.45">
      <c r="A967" s="38"/>
      <c r="B967" s="47"/>
    </row>
    <row r="968" spans="1:2" s="48" customFormat="1" x14ac:dyDescent="0.45">
      <c r="A968" s="38"/>
      <c r="B968" s="47"/>
    </row>
    <row r="969" spans="1:2" s="48" customFormat="1" x14ac:dyDescent="0.45">
      <c r="A969" s="38"/>
      <c r="B969" s="47"/>
    </row>
    <row r="970" spans="1:2" s="48" customFormat="1" x14ac:dyDescent="0.45">
      <c r="A970" s="38"/>
      <c r="B970" s="47"/>
    </row>
    <row r="971" spans="1:2" s="48" customFormat="1" x14ac:dyDescent="0.45">
      <c r="A971" s="38"/>
      <c r="B971" s="47"/>
    </row>
    <row r="972" spans="1:2" s="48" customFormat="1" x14ac:dyDescent="0.45">
      <c r="A972" s="38"/>
      <c r="B972" s="47"/>
    </row>
    <row r="973" spans="1:2" s="48" customFormat="1" x14ac:dyDescent="0.45">
      <c r="A973" s="38"/>
      <c r="B973" s="47"/>
    </row>
    <row r="974" spans="1:2" s="48" customFormat="1" x14ac:dyDescent="0.45">
      <c r="A974" s="38"/>
      <c r="B974" s="47"/>
    </row>
    <row r="975" spans="1:2" s="48" customFormat="1" x14ac:dyDescent="0.45">
      <c r="A975" s="38"/>
      <c r="B975" s="47"/>
    </row>
    <row r="976" spans="1:2" s="48" customFormat="1" x14ac:dyDescent="0.45">
      <c r="A976" s="38"/>
      <c r="B976" s="47"/>
    </row>
    <row r="977" spans="1:2" s="48" customFormat="1" x14ac:dyDescent="0.45">
      <c r="A977" s="38"/>
      <c r="B977" s="47"/>
    </row>
    <row r="978" spans="1:2" s="48" customFormat="1" x14ac:dyDescent="0.45">
      <c r="A978" s="38"/>
      <c r="B978" s="47"/>
    </row>
    <row r="979" spans="1:2" s="48" customFormat="1" x14ac:dyDescent="0.45">
      <c r="A979" s="38"/>
      <c r="B979" s="47"/>
    </row>
    <row r="980" spans="1:2" s="48" customFormat="1" x14ac:dyDescent="0.45">
      <c r="A980" s="38"/>
      <c r="B980" s="47"/>
    </row>
    <row r="981" spans="1:2" s="48" customFormat="1" x14ac:dyDescent="0.45">
      <c r="A981" s="38"/>
      <c r="B981" s="47"/>
    </row>
    <row r="982" spans="1:2" s="48" customFormat="1" x14ac:dyDescent="0.45">
      <c r="A982" s="38"/>
      <c r="B982" s="47"/>
    </row>
    <row r="983" spans="1:2" s="48" customFormat="1" x14ac:dyDescent="0.45">
      <c r="A983" s="38"/>
      <c r="B983" s="47"/>
    </row>
    <row r="984" spans="1:2" s="48" customFormat="1" x14ac:dyDescent="0.45">
      <c r="A984" s="38"/>
      <c r="B984" s="47"/>
    </row>
    <row r="985" spans="1:2" s="48" customFormat="1" x14ac:dyDescent="0.45">
      <c r="A985" s="38"/>
      <c r="B985" s="47"/>
    </row>
    <row r="986" spans="1:2" s="48" customFormat="1" x14ac:dyDescent="0.45">
      <c r="A986" s="38"/>
      <c r="B986" s="47"/>
    </row>
    <row r="987" spans="1:2" s="48" customFormat="1" x14ac:dyDescent="0.45">
      <c r="A987" s="38"/>
      <c r="B987" s="47"/>
    </row>
    <row r="988" spans="1:2" s="48" customFormat="1" x14ac:dyDescent="0.45">
      <c r="A988" s="38"/>
      <c r="B988" s="47"/>
    </row>
    <row r="989" spans="1:2" s="48" customFormat="1" x14ac:dyDescent="0.45">
      <c r="A989" s="38"/>
      <c r="B989" s="47"/>
    </row>
    <row r="990" spans="1:2" s="48" customFormat="1" x14ac:dyDescent="0.45">
      <c r="A990" s="38"/>
      <c r="B990" s="47"/>
    </row>
    <row r="991" spans="1:2" s="48" customFormat="1" x14ac:dyDescent="0.45">
      <c r="A991" s="38"/>
      <c r="B991" s="47"/>
    </row>
    <row r="992" spans="1:2" s="48" customFormat="1" x14ac:dyDescent="0.45">
      <c r="A992" s="38"/>
      <c r="B992" s="47"/>
    </row>
    <row r="993" spans="1:2" s="48" customFormat="1" x14ac:dyDescent="0.45">
      <c r="A993" s="38"/>
      <c r="B993" s="47"/>
    </row>
    <row r="994" spans="1:2" s="48" customFormat="1" x14ac:dyDescent="0.45">
      <c r="A994" s="38"/>
      <c r="B994" s="47"/>
    </row>
    <row r="995" spans="1:2" s="48" customFormat="1" x14ac:dyDescent="0.45">
      <c r="A995" s="38"/>
      <c r="B995" s="47"/>
    </row>
    <row r="996" spans="1:2" s="48" customFormat="1" x14ac:dyDescent="0.45">
      <c r="A996" s="38"/>
      <c r="B996" s="47"/>
    </row>
    <row r="997" spans="1:2" s="48" customFormat="1" x14ac:dyDescent="0.45">
      <c r="A997" s="38"/>
      <c r="B997" s="47"/>
    </row>
    <row r="998" spans="1:2" s="48" customFormat="1" x14ac:dyDescent="0.45">
      <c r="A998" s="38"/>
      <c r="B998" s="47"/>
    </row>
    <row r="999" spans="1:2" s="48" customFormat="1" x14ac:dyDescent="0.45">
      <c r="A999" s="38"/>
      <c r="B999" s="47"/>
    </row>
    <row r="1000" spans="1:2" s="48" customFormat="1" x14ac:dyDescent="0.45">
      <c r="A1000" s="38"/>
      <c r="B1000" s="47"/>
    </row>
    <row r="1001" spans="1:2" s="48" customFormat="1" x14ac:dyDescent="0.45">
      <c r="A1001" s="38"/>
      <c r="B1001" s="47"/>
    </row>
    <row r="1002" spans="1:2" s="48" customFormat="1" x14ac:dyDescent="0.45">
      <c r="A1002" s="38"/>
      <c r="B1002" s="47"/>
    </row>
    <row r="1003" spans="1:2" s="48" customFormat="1" x14ac:dyDescent="0.45">
      <c r="A1003" s="38"/>
      <c r="B1003" s="47"/>
    </row>
    <row r="1004" spans="1:2" s="48" customFormat="1" x14ac:dyDescent="0.45">
      <c r="A1004" s="38"/>
      <c r="B1004" s="47"/>
    </row>
    <row r="1005" spans="1:2" s="48" customFormat="1" x14ac:dyDescent="0.45">
      <c r="A1005" s="38"/>
      <c r="B1005" s="47"/>
    </row>
    <row r="1006" spans="1:2" s="48" customFormat="1" x14ac:dyDescent="0.45">
      <c r="A1006" s="38"/>
      <c r="B1006" s="47"/>
    </row>
    <row r="1007" spans="1:2" s="48" customFormat="1" x14ac:dyDescent="0.45">
      <c r="A1007" s="38"/>
      <c r="B1007" s="47"/>
    </row>
    <row r="1008" spans="1:2" s="48" customFormat="1" x14ac:dyDescent="0.45">
      <c r="A1008" s="38"/>
      <c r="B1008" s="47"/>
    </row>
    <row r="1009" spans="1:2" s="48" customFormat="1" x14ac:dyDescent="0.45">
      <c r="A1009" s="38"/>
      <c r="B1009" s="47"/>
    </row>
    <row r="1010" spans="1:2" s="48" customFormat="1" x14ac:dyDescent="0.45">
      <c r="A1010" s="38"/>
      <c r="B1010" s="47"/>
    </row>
    <row r="1011" spans="1:2" s="48" customFormat="1" x14ac:dyDescent="0.45">
      <c r="A1011" s="38"/>
      <c r="B1011" s="47"/>
    </row>
    <row r="1012" spans="1:2" s="48" customFormat="1" x14ac:dyDescent="0.45">
      <c r="A1012" s="38"/>
      <c r="B1012" s="47"/>
    </row>
    <row r="1013" spans="1:2" s="48" customFormat="1" x14ac:dyDescent="0.45">
      <c r="A1013" s="38"/>
      <c r="B1013" s="47"/>
    </row>
    <row r="1014" spans="1:2" s="48" customFormat="1" x14ac:dyDescent="0.45">
      <c r="A1014" s="38"/>
      <c r="B1014" s="47"/>
    </row>
    <row r="1015" spans="1:2" s="48" customFormat="1" x14ac:dyDescent="0.45">
      <c r="A1015" s="38"/>
      <c r="B1015" s="47"/>
    </row>
    <row r="1016" spans="1:2" s="48" customFormat="1" x14ac:dyDescent="0.45">
      <c r="A1016" s="38"/>
      <c r="B1016" s="47"/>
    </row>
    <row r="1017" spans="1:2" s="48" customFormat="1" x14ac:dyDescent="0.45">
      <c r="A1017" s="38"/>
      <c r="B1017" s="47"/>
    </row>
    <row r="1018" spans="1:2" s="48" customFormat="1" x14ac:dyDescent="0.45">
      <c r="A1018" s="38"/>
      <c r="B1018" s="47"/>
    </row>
    <row r="1019" spans="1:2" s="48" customFormat="1" x14ac:dyDescent="0.45">
      <c r="A1019" s="38"/>
      <c r="B1019" s="47"/>
    </row>
    <row r="1020" spans="1:2" s="48" customFormat="1" x14ac:dyDescent="0.45">
      <c r="A1020" s="38"/>
      <c r="B1020" s="47"/>
    </row>
    <row r="1021" spans="1:2" s="48" customFormat="1" x14ac:dyDescent="0.45">
      <c r="A1021" s="38"/>
      <c r="B1021" s="47"/>
    </row>
    <row r="1022" spans="1:2" s="48" customFormat="1" x14ac:dyDescent="0.45">
      <c r="A1022" s="38"/>
      <c r="B1022" s="47"/>
    </row>
    <row r="1023" spans="1:2" s="48" customFormat="1" x14ac:dyDescent="0.45">
      <c r="A1023" s="38"/>
      <c r="B1023" s="47"/>
    </row>
    <row r="1024" spans="1:2" s="48" customFormat="1" x14ac:dyDescent="0.45">
      <c r="A1024" s="38"/>
      <c r="B1024" s="47"/>
    </row>
    <row r="1025" spans="1:2" s="48" customFormat="1" x14ac:dyDescent="0.45">
      <c r="A1025" s="38"/>
      <c r="B1025" s="47"/>
    </row>
    <row r="1026" spans="1:2" s="48" customFormat="1" x14ac:dyDescent="0.45">
      <c r="A1026" s="38"/>
      <c r="B1026" s="47"/>
    </row>
    <row r="1027" spans="1:2" s="48" customFormat="1" x14ac:dyDescent="0.45">
      <c r="A1027" s="38"/>
      <c r="B1027" s="47"/>
    </row>
    <row r="1028" spans="1:2" s="48" customFormat="1" x14ac:dyDescent="0.45">
      <c r="A1028" s="38"/>
      <c r="B1028" s="47"/>
    </row>
    <row r="1029" spans="1:2" s="48" customFormat="1" x14ac:dyDescent="0.45">
      <c r="A1029" s="38"/>
      <c r="B1029" s="47"/>
    </row>
    <row r="1030" spans="1:2" s="48" customFormat="1" x14ac:dyDescent="0.45">
      <c r="A1030" s="38"/>
      <c r="B1030" s="47"/>
    </row>
    <row r="1031" spans="1:2" s="48" customFormat="1" x14ac:dyDescent="0.45">
      <c r="A1031" s="38"/>
      <c r="B1031" s="47"/>
    </row>
    <row r="1032" spans="1:2" s="48" customFormat="1" x14ac:dyDescent="0.45">
      <c r="A1032" s="38"/>
      <c r="B1032" s="47"/>
    </row>
    <row r="1033" spans="1:2" s="48" customFormat="1" x14ac:dyDescent="0.45">
      <c r="A1033" s="38"/>
      <c r="B1033" s="47"/>
    </row>
    <row r="1034" spans="1:2" s="48" customFormat="1" x14ac:dyDescent="0.45">
      <c r="A1034" s="38"/>
      <c r="B1034" s="47"/>
    </row>
    <row r="1035" spans="1:2" s="48" customFormat="1" x14ac:dyDescent="0.45">
      <c r="A1035" s="38"/>
      <c r="B1035" s="47"/>
    </row>
    <row r="1036" spans="1:2" s="48" customFormat="1" x14ac:dyDescent="0.45">
      <c r="A1036" s="38"/>
      <c r="B1036" s="47"/>
    </row>
    <row r="1037" spans="1:2" s="48" customFormat="1" x14ac:dyDescent="0.45">
      <c r="A1037" s="38"/>
      <c r="B1037" s="47"/>
    </row>
    <row r="1038" spans="1:2" s="48" customFormat="1" x14ac:dyDescent="0.45">
      <c r="A1038" s="38"/>
      <c r="B1038" s="47"/>
    </row>
    <row r="1039" spans="1:2" s="48" customFormat="1" x14ac:dyDescent="0.45">
      <c r="A1039" s="38"/>
      <c r="B1039" s="47"/>
    </row>
    <row r="1040" spans="1:2" s="48" customFormat="1" x14ac:dyDescent="0.45">
      <c r="A1040" s="38"/>
      <c r="B1040" s="47"/>
    </row>
    <row r="1041" spans="1:2" s="48" customFormat="1" x14ac:dyDescent="0.45">
      <c r="A1041" s="38"/>
      <c r="B1041" s="47"/>
    </row>
    <row r="1042" spans="1:2" s="48" customFormat="1" x14ac:dyDescent="0.45">
      <c r="A1042" s="38"/>
      <c r="B1042" s="47"/>
    </row>
    <row r="1043" spans="1:2" s="48" customFormat="1" x14ac:dyDescent="0.45">
      <c r="A1043" s="38"/>
      <c r="B1043" s="47"/>
    </row>
    <row r="1044" spans="1:2" s="48" customFormat="1" x14ac:dyDescent="0.45">
      <c r="A1044" s="38"/>
      <c r="B1044" s="47"/>
    </row>
    <row r="1045" spans="1:2" s="48" customFormat="1" x14ac:dyDescent="0.45">
      <c r="A1045" s="38"/>
      <c r="B1045" s="47"/>
    </row>
    <row r="1046" spans="1:2" s="48" customFormat="1" x14ac:dyDescent="0.45">
      <c r="A1046" s="38"/>
      <c r="B1046" s="47"/>
    </row>
    <row r="1047" spans="1:2" s="48" customFormat="1" x14ac:dyDescent="0.45">
      <c r="A1047" s="38"/>
      <c r="B1047" s="47"/>
    </row>
    <row r="1048" spans="1:2" s="48" customFormat="1" x14ac:dyDescent="0.45">
      <c r="A1048" s="38"/>
      <c r="B1048" s="47"/>
    </row>
    <row r="1049" spans="1:2" s="48" customFormat="1" x14ac:dyDescent="0.45">
      <c r="A1049" s="38"/>
      <c r="B1049" s="47"/>
    </row>
    <row r="1050" spans="1:2" s="48" customFormat="1" x14ac:dyDescent="0.45">
      <c r="A1050" s="38"/>
      <c r="B1050" s="47"/>
    </row>
    <row r="1051" spans="1:2" s="48" customFormat="1" x14ac:dyDescent="0.45">
      <c r="A1051" s="38"/>
      <c r="B1051" s="47"/>
    </row>
    <row r="1052" spans="1:2" s="48" customFormat="1" x14ac:dyDescent="0.45">
      <c r="A1052" s="38"/>
      <c r="B1052" s="47"/>
    </row>
    <row r="1053" spans="1:2" s="48" customFormat="1" x14ac:dyDescent="0.45">
      <c r="A1053" s="38"/>
      <c r="B1053" s="47"/>
    </row>
    <row r="1054" spans="1:2" s="48" customFormat="1" x14ac:dyDescent="0.45">
      <c r="A1054" s="38"/>
      <c r="B1054" s="47"/>
    </row>
    <row r="1055" spans="1:2" s="48" customFormat="1" x14ac:dyDescent="0.45">
      <c r="A1055" s="38"/>
      <c r="B1055" s="47"/>
    </row>
    <row r="1056" spans="1:2" s="48" customFormat="1" x14ac:dyDescent="0.45">
      <c r="A1056" s="38"/>
      <c r="B1056" s="47"/>
    </row>
    <row r="1057" spans="1:2" s="48" customFormat="1" x14ac:dyDescent="0.45">
      <c r="A1057" s="38"/>
      <c r="B1057" s="47"/>
    </row>
    <row r="1058" spans="1:2" s="48" customFormat="1" x14ac:dyDescent="0.45">
      <c r="A1058" s="38"/>
      <c r="B1058" s="47"/>
    </row>
    <row r="1059" spans="1:2" s="48" customFormat="1" x14ac:dyDescent="0.45">
      <c r="A1059" s="38"/>
      <c r="B1059" s="47"/>
    </row>
    <row r="1060" spans="1:2" s="48" customFormat="1" x14ac:dyDescent="0.45">
      <c r="A1060" s="38"/>
      <c r="B1060" s="47"/>
    </row>
    <row r="1061" spans="1:2" s="48" customFormat="1" x14ac:dyDescent="0.45">
      <c r="A1061" s="38"/>
      <c r="B1061" s="47"/>
    </row>
    <row r="1062" spans="1:2" s="48" customFormat="1" x14ac:dyDescent="0.45">
      <c r="A1062" s="38"/>
      <c r="B1062" s="47"/>
    </row>
    <row r="1063" spans="1:2" s="48" customFormat="1" x14ac:dyDescent="0.45">
      <c r="A1063" s="38"/>
      <c r="B1063" s="47"/>
    </row>
    <row r="1064" spans="1:2" s="48" customFormat="1" x14ac:dyDescent="0.45">
      <c r="A1064" s="38"/>
      <c r="B1064" s="47"/>
    </row>
    <row r="1065" spans="1:2" s="48" customFormat="1" x14ac:dyDescent="0.45">
      <c r="A1065" s="38"/>
      <c r="B1065" s="47"/>
    </row>
    <row r="1066" spans="1:2" s="48" customFormat="1" x14ac:dyDescent="0.45">
      <c r="A1066" s="38"/>
      <c r="B1066" s="47"/>
    </row>
    <row r="1067" spans="1:2" s="48" customFormat="1" x14ac:dyDescent="0.45">
      <c r="A1067" s="38"/>
      <c r="B1067" s="47"/>
    </row>
    <row r="1068" spans="1:2" s="48" customFormat="1" x14ac:dyDescent="0.45">
      <c r="A1068" s="38"/>
      <c r="B1068" s="47"/>
    </row>
    <row r="1069" spans="1:2" s="48" customFormat="1" x14ac:dyDescent="0.45">
      <c r="A1069" s="38"/>
      <c r="B1069" s="47"/>
    </row>
    <row r="1070" spans="1:2" s="48" customFormat="1" x14ac:dyDescent="0.45">
      <c r="A1070" s="38"/>
      <c r="B1070" s="47"/>
    </row>
    <row r="1071" spans="1:2" s="48" customFormat="1" x14ac:dyDescent="0.45">
      <c r="A1071" s="38"/>
      <c r="B1071" s="47"/>
    </row>
    <row r="1072" spans="1:2" s="48" customFormat="1" x14ac:dyDescent="0.45">
      <c r="A1072" s="38"/>
      <c r="B1072" s="47"/>
    </row>
    <row r="1073" spans="1:2" s="48" customFormat="1" x14ac:dyDescent="0.45">
      <c r="A1073" s="38"/>
      <c r="B1073" s="47"/>
    </row>
    <row r="1074" spans="1:2" s="48" customFormat="1" x14ac:dyDescent="0.45">
      <c r="A1074" s="38"/>
      <c r="B1074" s="47"/>
    </row>
    <row r="1075" spans="1:2" s="48" customFormat="1" x14ac:dyDescent="0.45">
      <c r="A1075" s="38"/>
      <c r="B1075" s="47"/>
    </row>
    <row r="1076" spans="1:2" s="48" customFormat="1" x14ac:dyDescent="0.45">
      <c r="A1076" s="38"/>
      <c r="B1076" s="47"/>
    </row>
    <row r="1077" spans="1:2" s="48" customFormat="1" x14ac:dyDescent="0.45">
      <c r="A1077" s="38"/>
      <c r="B1077" s="47"/>
    </row>
    <row r="1078" spans="1:2" s="48" customFormat="1" x14ac:dyDescent="0.45">
      <c r="A1078" s="38"/>
      <c r="B1078" s="47"/>
    </row>
    <row r="1079" spans="1:2" s="48" customFormat="1" x14ac:dyDescent="0.45">
      <c r="A1079" s="38"/>
      <c r="B1079" s="47"/>
    </row>
    <row r="1080" spans="1:2" s="48" customFormat="1" x14ac:dyDescent="0.45">
      <c r="A1080" s="38"/>
      <c r="B1080" s="47"/>
    </row>
    <row r="1081" spans="1:2" s="48" customFormat="1" x14ac:dyDescent="0.45">
      <c r="A1081" s="38"/>
      <c r="B1081" s="47"/>
    </row>
    <row r="1082" spans="1:2" s="48" customFormat="1" x14ac:dyDescent="0.45">
      <c r="A1082" s="38"/>
      <c r="B1082" s="47"/>
    </row>
    <row r="1083" spans="1:2" s="48" customFormat="1" x14ac:dyDescent="0.45">
      <c r="A1083" s="38"/>
      <c r="B1083" s="47"/>
    </row>
    <row r="1084" spans="1:2" s="48" customFormat="1" x14ac:dyDescent="0.45">
      <c r="A1084" s="38"/>
      <c r="B1084" s="47"/>
    </row>
    <row r="1085" spans="1:2" s="48" customFormat="1" x14ac:dyDescent="0.45">
      <c r="A1085" s="38"/>
      <c r="B1085" s="47"/>
    </row>
    <row r="1086" spans="1:2" s="48" customFormat="1" x14ac:dyDescent="0.45">
      <c r="A1086" s="38"/>
      <c r="B1086" s="47"/>
    </row>
    <row r="1087" spans="1:2" s="48" customFormat="1" x14ac:dyDescent="0.45">
      <c r="A1087" s="38"/>
      <c r="B1087" s="47"/>
    </row>
    <row r="1088" spans="1:2" s="48" customFormat="1" x14ac:dyDescent="0.45">
      <c r="A1088" s="38"/>
      <c r="B1088" s="47"/>
    </row>
    <row r="1089" spans="1:2" s="48" customFormat="1" x14ac:dyDescent="0.45">
      <c r="A1089" s="38"/>
      <c r="B1089" s="47"/>
    </row>
    <row r="1090" spans="1:2" s="48" customFormat="1" x14ac:dyDescent="0.45">
      <c r="A1090" s="38"/>
      <c r="B1090" s="47"/>
    </row>
    <row r="1091" spans="1:2" s="48" customFormat="1" x14ac:dyDescent="0.45">
      <c r="A1091" s="38"/>
      <c r="B1091" s="47"/>
    </row>
    <row r="1092" spans="1:2" s="48" customFormat="1" x14ac:dyDescent="0.45">
      <c r="A1092" s="38"/>
      <c r="B1092" s="47"/>
    </row>
    <row r="1093" spans="1:2" s="48" customFormat="1" x14ac:dyDescent="0.45">
      <c r="A1093" s="38"/>
      <c r="B1093" s="47"/>
    </row>
    <row r="1094" spans="1:2" s="48" customFormat="1" x14ac:dyDescent="0.45">
      <c r="A1094" s="38"/>
      <c r="B1094" s="47"/>
    </row>
    <row r="1095" spans="1:2" s="48" customFormat="1" x14ac:dyDescent="0.45">
      <c r="A1095" s="38"/>
      <c r="B1095" s="47"/>
    </row>
    <row r="1096" spans="1:2" s="48" customFormat="1" x14ac:dyDescent="0.45">
      <c r="A1096" s="38"/>
      <c r="B1096" s="47"/>
    </row>
    <row r="1097" spans="1:2" s="48" customFormat="1" x14ac:dyDescent="0.45">
      <c r="A1097" s="38"/>
      <c r="B1097" s="47"/>
    </row>
    <row r="1098" spans="1:2" s="48" customFormat="1" x14ac:dyDescent="0.45">
      <c r="A1098" s="38"/>
      <c r="B1098" s="47"/>
    </row>
    <row r="1099" spans="1:2" s="48" customFormat="1" x14ac:dyDescent="0.45">
      <c r="A1099" s="38"/>
      <c r="B1099" s="47"/>
    </row>
    <row r="1100" spans="1:2" s="48" customFormat="1" x14ac:dyDescent="0.45">
      <c r="A1100" s="38"/>
      <c r="B1100" s="47"/>
    </row>
    <row r="1101" spans="1:2" s="48" customFormat="1" x14ac:dyDescent="0.45">
      <c r="A1101" s="38"/>
      <c r="B1101" s="47"/>
    </row>
    <row r="1102" spans="1:2" s="48" customFormat="1" x14ac:dyDescent="0.45">
      <c r="A1102" s="38"/>
      <c r="B1102" s="47"/>
    </row>
    <row r="1103" spans="1:2" s="48" customFormat="1" x14ac:dyDescent="0.45">
      <c r="A1103" s="38"/>
      <c r="B1103" s="47"/>
    </row>
    <row r="1104" spans="1:2" s="48" customFormat="1" x14ac:dyDescent="0.45">
      <c r="A1104" s="38"/>
      <c r="B1104" s="47"/>
    </row>
    <row r="1105" spans="1:2" s="48" customFormat="1" x14ac:dyDescent="0.45">
      <c r="A1105" s="38"/>
      <c r="B1105" s="47"/>
    </row>
    <row r="1106" spans="1:2" s="48" customFormat="1" x14ac:dyDescent="0.45">
      <c r="A1106" s="38"/>
      <c r="B1106" s="47"/>
    </row>
    <row r="1107" spans="1:2" s="48" customFormat="1" x14ac:dyDescent="0.45">
      <c r="A1107" s="38"/>
      <c r="B1107" s="47"/>
    </row>
    <row r="1108" spans="1:2" s="48" customFormat="1" x14ac:dyDescent="0.45">
      <c r="A1108" s="38"/>
      <c r="B1108" s="47"/>
    </row>
    <row r="1109" spans="1:2" s="48" customFormat="1" x14ac:dyDescent="0.45">
      <c r="A1109" s="38"/>
      <c r="B1109" s="47"/>
    </row>
    <row r="1110" spans="1:2" s="48" customFormat="1" x14ac:dyDescent="0.45">
      <c r="A1110" s="38"/>
      <c r="B1110" s="47"/>
    </row>
    <row r="1111" spans="1:2" s="48" customFormat="1" x14ac:dyDescent="0.45">
      <c r="A1111" s="38"/>
      <c r="B1111" s="47"/>
    </row>
    <row r="1112" spans="1:2" s="48" customFormat="1" x14ac:dyDescent="0.45">
      <c r="A1112" s="38"/>
      <c r="B1112" s="47"/>
    </row>
    <row r="1113" spans="1:2" s="48" customFormat="1" x14ac:dyDescent="0.45">
      <c r="A1113" s="38"/>
      <c r="B1113" s="47"/>
    </row>
    <row r="1114" spans="1:2" s="48" customFormat="1" x14ac:dyDescent="0.45">
      <c r="A1114" s="38"/>
      <c r="B1114" s="47"/>
    </row>
    <row r="1115" spans="1:2" s="48" customFormat="1" x14ac:dyDescent="0.45">
      <c r="A1115" s="38"/>
      <c r="B1115" s="47"/>
    </row>
    <row r="1116" spans="1:2" s="48" customFormat="1" x14ac:dyDescent="0.45">
      <c r="A1116" s="38"/>
      <c r="B1116" s="47"/>
    </row>
    <row r="1117" spans="1:2" s="48" customFormat="1" x14ac:dyDescent="0.45">
      <c r="A1117" s="38"/>
      <c r="B1117" s="47"/>
    </row>
    <row r="1118" spans="1:2" s="48" customFormat="1" x14ac:dyDescent="0.45">
      <c r="A1118" s="38"/>
      <c r="B1118" s="47"/>
    </row>
    <row r="1119" spans="1:2" s="48" customFormat="1" x14ac:dyDescent="0.45">
      <c r="A1119" s="38"/>
      <c r="B1119" s="47"/>
    </row>
    <row r="1120" spans="1:2" s="48" customFormat="1" x14ac:dyDescent="0.45">
      <c r="A1120" s="38"/>
      <c r="B1120" s="47"/>
    </row>
    <row r="1121" spans="1:2" s="48" customFormat="1" x14ac:dyDescent="0.45">
      <c r="A1121" s="38"/>
      <c r="B1121" s="47"/>
    </row>
    <row r="1122" spans="1:2" s="48" customFormat="1" x14ac:dyDescent="0.45">
      <c r="A1122" s="38"/>
      <c r="B1122" s="47"/>
    </row>
    <row r="1123" spans="1:2" s="48" customFormat="1" x14ac:dyDescent="0.45">
      <c r="A1123" s="38"/>
      <c r="B1123" s="47"/>
    </row>
    <row r="1124" spans="1:2" s="48" customFormat="1" x14ac:dyDescent="0.45">
      <c r="A1124" s="38"/>
      <c r="B1124" s="47"/>
    </row>
    <row r="1125" spans="1:2" s="48" customFormat="1" x14ac:dyDescent="0.45">
      <c r="A1125" s="38"/>
      <c r="B1125" s="47"/>
    </row>
    <row r="1126" spans="1:2" s="48" customFormat="1" x14ac:dyDescent="0.45">
      <c r="A1126" s="38"/>
      <c r="B1126" s="47"/>
    </row>
    <row r="1127" spans="1:2" s="48" customFormat="1" x14ac:dyDescent="0.45">
      <c r="A1127" s="38"/>
      <c r="B1127" s="47"/>
    </row>
    <row r="1128" spans="1:2" s="48" customFormat="1" x14ac:dyDescent="0.45">
      <c r="A1128" s="38"/>
      <c r="B1128" s="47"/>
    </row>
    <row r="1129" spans="1:2" s="48" customFormat="1" x14ac:dyDescent="0.45">
      <c r="A1129" s="38"/>
      <c r="B1129" s="47"/>
    </row>
    <row r="1130" spans="1:2" s="48" customFormat="1" x14ac:dyDescent="0.45">
      <c r="A1130" s="38"/>
      <c r="B1130" s="47"/>
    </row>
    <row r="1131" spans="1:2" s="48" customFormat="1" x14ac:dyDescent="0.45">
      <c r="A1131" s="38"/>
      <c r="B1131" s="47"/>
    </row>
    <row r="1132" spans="1:2" s="48" customFormat="1" x14ac:dyDescent="0.45">
      <c r="A1132" s="38"/>
      <c r="B1132" s="47"/>
    </row>
    <row r="1133" spans="1:2" s="48" customFormat="1" x14ac:dyDescent="0.45">
      <c r="A1133" s="38"/>
      <c r="B1133" s="47"/>
    </row>
    <row r="1134" spans="1:2" s="48" customFormat="1" x14ac:dyDescent="0.45">
      <c r="A1134" s="38"/>
      <c r="B1134" s="47"/>
    </row>
    <row r="1135" spans="1:2" s="48" customFormat="1" x14ac:dyDescent="0.45">
      <c r="A1135" s="38"/>
      <c r="B1135" s="47"/>
    </row>
    <row r="1136" spans="1:2" s="48" customFormat="1" x14ac:dyDescent="0.45">
      <c r="A1136" s="38"/>
      <c r="B1136" s="47"/>
    </row>
    <row r="1137" spans="1:2" s="48" customFormat="1" x14ac:dyDescent="0.45">
      <c r="A1137" s="38"/>
      <c r="B1137" s="47"/>
    </row>
    <row r="1138" spans="1:2" s="48" customFormat="1" x14ac:dyDescent="0.45">
      <c r="A1138" s="38"/>
      <c r="B1138" s="47"/>
    </row>
    <row r="1139" spans="1:2" s="48" customFormat="1" x14ac:dyDescent="0.45">
      <c r="A1139" s="38"/>
      <c r="B1139" s="47"/>
    </row>
    <row r="1140" spans="1:2" s="48" customFormat="1" x14ac:dyDescent="0.45">
      <c r="A1140" s="38"/>
      <c r="B1140" s="47"/>
    </row>
    <row r="1141" spans="1:2" s="48" customFormat="1" x14ac:dyDescent="0.45">
      <c r="A1141" s="38"/>
      <c r="B1141" s="47"/>
    </row>
    <row r="1142" spans="1:2" s="48" customFormat="1" x14ac:dyDescent="0.45">
      <c r="A1142" s="38"/>
      <c r="B1142" s="47"/>
    </row>
    <row r="1143" spans="1:2" s="48" customFormat="1" x14ac:dyDescent="0.45">
      <c r="A1143" s="38"/>
      <c r="B1143" s="47"/>
    </row>
    <row r="1144" spans="1:2" s="48" customFormat="1" x14ac:dyDescent="0.45">
      <c r="A1144" s="38"/>
      <c r="B1144" s="47"/>
    </row>
    <row r="1145" spans="1:2" s="48" customFormat="1" x14ac:dyDescent="0.45">
      <c r="A1145" s="38"/>
      <c r="B1145" s="47"/>
    </row>
    <row r="1146" spans="1:2" s="48" customFormat="1" x14ac:dyDescent="0.45">
      <c r="A1146" s="38"/>
      <c r="B1146" s="47"/>
    </row>
    <row r="1147" spans="1:2" s="48" customFormat="1" x14ac:dyDescent="0.45">
      <c r="A1147" s="38"/>
      <c r="B1147" s="47"/>
    </row>
    <row r="1148" spans="1:2" s="48" customFormat="1" x14ac:dyDescent="0.45">
      <c r="A1148" s="38"/>
      <c r="B1148" s="47"/>
    </row>
    <row r="1149" spans="1:2" s="48" customFormat="1" x14ac:dyDescent="0.45">
      <c r="A1149" s="38"/>
      <c r="B1149" s="47"/>
    </row>
    <row r="1150" spans="1:2" s="48" customFormat="1" x14ac:dyDescent="0.45">
      <c r="A1150" s="38"/>
      <c r="B1150" s="47"/>
    </row>
    <row r="1151" spans="1:2" s="48" customFormat="1" x14ac:dyDescent="0.45">
      <c r="A1151" s="38"/>
      <c r="B1151" s="47"/>
    </row>
    <row r="1152" spans="1:2" s="48" customFormat="1" x14ac:dyDescent="0.45">
      <c r="A1152" s="38"/>
      <c r="B1152" s="47"/>
    </row>
    <row r="1153" spans="1:2" s="48" customFormat="1" x14ac:dyDescent="0.45">
      <c r="A1153" s="38"/>
      <c r="B1153" s="47"/>
    </row>
    <row r="1154" spans="1:2" s="48" customFormat="1" x14ac:dyDescent="0.45">
      <c r="A1154" s="38"/>
      <c r="B1154" s="47"/>
    </row>
    <row r="1155" spans="1:2" s="48" customFormat="1" x14ac:dyDescent="0.45">
      <c r="A1155" s="38"/>
      <c r="B1155" s="47"/>
    </row>
    <row r="1156" spans="1:2" s="48" customFormat="1" x14ac:dyDescent="0.45">
      <c r="A1156" s="38"/>
      <c r="B1156" s="47"/>
    </row>
    <row r="1157" spans="1:2" s="48" customFormat="1" x14ac:dyDescent="0.45">
      <c r="A1157" s="38"/>
      <c r="B1157" s="47"/>
    </row>
    <row r="1158" spans="1:2" s="48" customFormat="1" x14ac:dyDescent="0.45">
      <c r="A1158" s="38"/>
      <c r="B1158" s="47"/>
    </row>
    <row r="1159" spans="1:2" s="48" customFormat="1" x14ac:dyDescent="0.45">
      <c r="A1159" s="38"/>
      <c r="B1159" s="47"/>
    </row>
    <row r="1160" spans="1:2" s="48" customFormat="1" x14ac:dyDescent="0.45">
      <c r="A1160" s="38"/>
      <c r="B1160" s="47"/>
    </row>
    <row r="1161" spans="1:2" s="48" customFormat="1" x14ac:dyDescent="0.45">
      <c r="A1161" s="38"/>
      <c r="B1161" s="47"/>
    </row>
    <row r="1162" spans="1:2" s="48" customFormat="1" x14ac:dyDescent="0.45">
      <c r="A1162" s="38"/>
      <c r="B1162" s="47"/>
    </row>
    <row r="1163" spans="1:2" s="48" customFormat="1" x14ac:dyDescent="0.45">
      <c r="A1163" s="38"/>
      <c r="B1163" s="47"/>
    </row>
    <row r="1164" spans="1:2" s="48" customFormat="1" x14ac:dyDescent="0.45">
      <c r="A1164" s="38"/>
      <c r="B1164" s="47"/>
    </row>
    <row r="1165" spans="1:2" s="48" customFormat="1" x14ac:dyDescent="0.45">
      <c r="A1165" s="38"/>
      <c r="B1165" s="47"/>
    </row>
    <row r="1166" spans="1:2" s="48" customFormat="1" x14ac:dyDescent="0.45">
      <c r="A1166" s="38"/>
      <c r="B1166" s="47"/>
    </row>
    <row r="1167" spans="1:2" s="48" customFormat="1" x14ac:dyDescent="0.45">
      <c r="A1167" s="38"/>
      <c r="B1167" s="47"/>
    </row>
    <row r="1168" spans="1:2" s="48" customFormat="1" x14ac:dyDescent="0.45">
      <c r="A1168" s="38"/>
      <c r="B1168" s="47"/>
    </row>
    <row r="1169" spans="1:2" s="48" customFormat="1" x14ac:dyDescent="0.45">
      <c r="A1169" s="38"/>
      <c r="B1169" s="47"/>
    </row>
    <row r="1170" spans="1:2" s="48" customFormat="1" x14ac:dyDescent="0.45">
      <c r="A1170" s="38"/>
      <c r="B1170" s="47"/>
    </row>
    <row r="1171" spans="1:2" s="48" customFormat="1" x14ac:dyDescent="0.45">
      <c r="A1171" s="38"/>
      <c r="B1171" s="47"/>
    </row>
    <row r="1172" spans="1:2" s="48" customFormat="1" x14ac:dyDescent="0.45">
      <c r="A1172" s="38"/>
      <c r="B1172" s="47"/>
    </row>
    <row r="1173" spans="1:2" s="48" customFormat="1" x14ac:dyDescent="0.45">
      <c r="A1173" s="38"/>
      <c r="B1173" s="47"/>
    </row>
    <row r="1174" spans="1:2" s="48" customFormat="1" x14ac:dyDescent="0.45">
      <c r="A1174" s="38"/>
      <c r="B1174" s="47"/>
    </row>
    <row r="1175" spans="1:2" s="48" customFormat="1" x14ac:dyDescent="0.45">
      <c r="A1175" s="38"/>
      <c r="B1175" s="47"/>
    </row>
    <row r="1176" spans="1:2" s="48" customFormat="1" x14ac:dyDescent="0.45">
      <c r="A1176" s="38"/>
      <c r="B1176" s="47"/>
    </row>
    <row r="1177" spans="1:2" s="48" customFormat="1" x14ac:dyDescent="0.45">
      <c r="A1177" s="38"/>
      <c r="B1177" s="47"/>
    </row>
    <row r="1178" spans="1:2" s="48" customFormat="1" x14ac:dyDescent="0.45">
      <c r="A1178" s="38"/>
      <c r="B1178" s="47"/>
    </row>
    <row r="1179" spans="1:2" s="48" customFormat="1" x14ac:dyDescent="0.45">
      <c r="A1179" s="38"/>
      <c r="B1179" s="47"/>
    </row>
    <row r="1180" spans="1:2" s="48" customFormat="1" x14ac:dyDescent="0.45">
      <c r="A1180" s="38"/>
      <c r="B1180" s="47"/>
    </row>
    <row r="1181" spans="1:2" s="48" customFormat="1" x14ac:dyDescent="0.45">
      <c r="A1181" s="38"/>
      <c r="B1181" s="47"/>
    </row>
    <row r="1182" spans="1:2" s="48" customFormat="1" x14ac:dyDescent="0.45">
      <c r="A1182" s="38"/>
      <c r="B1182" s="47"/>
    </row>
    <row r="1183" spans="1:2" s="48" customFormat="1" x14ac:dyDescent="0.45">
      <c r="A1183" s="38"/>
      <c r="B1183" s="47"/>
    </row>
    <row r="1184" spans="1:2" s="48" customFormat="1" x14ac:dyDescent="0.45">
      <c r="A1184" s="38"/>
      <c r="B1184" s="47"/>
    </row>
    <row r="1185" spans="1:2" s="48" customFormat="1" x14ac:dyDescent="0.45">
      <c r="A1185" s="38"/>
      <c r="B1185" s="47"/>
    </row>
    <row r="1186" spans="1:2" s="48" customFormat="1" x14ac:dyDescent="0.45">
      <c r="A1186" s="38"/>
      <c r="B1186" s="47"/>
    </row>
    <row r="1187" spans="1:2" s="48" customFormat="1" x14ac:dyDescent="0.45">
      <c r="A1187" s="38"/>
      <c r="B1187" s="47"/>
    </row>
    <row r="1188" spans="1:2" s="48" customFormat="1" x14ac:dyDescent="0.45">
      <c r="A1188" s="38"/>
      <c r="B1188" s="47"/>
    </row>
    <row r="1189" spans="1:2" s="48" customFormat="1" x14ac:dyDescent="0.45">
      <c r="A1189" s="38"/>
      <c r="B1189" s="47"/>
    </row>
    <row r="1190" spans="1:2" s="48" customFormat="1" x14ac:dyDescent="0.45">
      <c r="A1190" s="38"/>
      <c r="B1190" s="47"/>
    </row>
    <row r="1191" spans="1:2" s="48" customFormat="1" x14ac:dyDescent="0.45">
      <c r="A1191" s="38"/>
      <c r="B1191" s="47"/>
    </row>
    <row r="1192" spans="1:2" s="48" customFormat="1" x14ac:dyDescent="0.45">
      <c r="A1192" s="38"/>
      <c r="B1192" s="47"/>
    </row>
    <row r="1193" spans="1:2" s="48" customFormat="1" x14ac:dyDescent="0.45">
      <c r="A1193" s="38"/>
      <c r="B1193" s="47"/>
    </row>
    <row r="1194" spans="1:2" s="48" customFormat="1" x14ac:dyDescent="0.45">
      <c r="A1194" s="38"/>
      <c r="B1194" s="47"/>
    </row>
    <row r="1195" spans="1:2" s="48" customFormat="1" x14ac:dyDescent="0.45">
      <c r="A1195" s="38"/>
      <c r="B1195" s="47"/>
    </row>
    <row r="1196" spans="1:2" s="48" customFormat="1" x14ac:dyDescent="0.45">
      <c r="A1196" s="38"/>
      <c r="B1196" s="47"/>
    </row>
    <row r="1197" spans="1:2" s="48" customFormat="1" x14ac:dyDescent="0.45">
      <c r="A1197" s="38"/>
      <c r="B1197" s="47"/>
    </row>
    <row r="1198" spans="1:2" s="48" customFormat="1" x14ac:dyDescent="0.45">
      <c r="A1198" s="38"/>
      <c r="B1198" s="47"/>
    </row>
    <row r="1199" spans="1:2" s="48" customFormat="1" x14ac:dyDescent="0.45">
      <c r="A1199" s="38"/>
      <c r="B1199" s="47"/>
    </row>
    <row r="1200" spans="1:2" s="48" customFormat="1" x14ac:dyDescent="0.45">
      <c r="A1200" s="38"/>
      <c r="B1200" s="47"/>
    </row>
    <row r="1201" spans="1:2" s="48" customFormat="1" x14ac:dyDescent="0.45">
      <c r="A1201" s="38"/>
      <c r="B1201" s="47"/>
    </row>
    <row r="1202" spans="1:2" s="48" customFormat="1" x14ac:dyDescent="0.45">
      <c r="A1202" s="38"/>
      <c r="B1202" s="47"/>
    </row>
    <row r="1203" spans="1:2" s="48" customFormat="1" x14ac:dyDescent="0.45">
      <c r="A1203" s="38"/>
      <c r="B1203" s="47"/>
    </row>
    <row r="1204" spans="1:2" s="48" customFormat="1" x14ac:dyDescent="0.45">
      <c r="A1204" s="38"/>
      <c r="B1204" s="47"/>
    </row>
    <row r="1205" spans="1:2" s="48" customFormat="1" x14ac:dyDescent="0.45">
      <c r="A1205" s="38"/>
      <c r="B1205" s="47"/>
    </row>
    <row r="1206" spans="1:2" s="48" customFormat="1" x14ac:dyDescent="0.45">
      <c r="A1206" s="38"/>
      <c r="B1206" s="47"/>
    </row>
    <row r="1207" spans="1:2" s="48" customFormat="1" x14ac:dyDescent="0.45">
      <c r="A1207" s="38"/>
      <c r="B1207" s="47"/>
    </row>
    <row r="1208" spans="1:2" s="48" customFormat="1" x14ac:dyDescent="0.45">
      <c r="A1208" s="38"/>
      <c r="B1208" s="47"/>
    </row>
    <row r="1209" spans="1:2" s="48" customFormat="1" x14ac:dyDescent="0.45">
      <c r="A1209" s="38"/>
      <c r="B1209" s="47"/>
    </row>
    <row r="1210" spans="1:2" s="48" customFormat="1" x14ac:dyDescent="0.45">
      <c r="A1210" s="38"/>
      <c r="B1210" s="47"/>
    </row>
    <row r="1211" spans="1:2" s="48" customFormat="1" x14ac:dyDescent="0.45">
      <c r="A1211" s="38"/>
      <c r="B1211" s="47"/>
    </row>
    <row r="1212" spans="1:2" s="48" customFormat="1" x14ac:dyDescent="0.45">
      <c r="A1212" s="38"/>
      <c r="B1212" s="47"/>
    </row>
    <row r="1213" spans="1:2" s="48" customFormat="1" x14ac:dyDescent="0.45">
      <c r="A1213" s="38"/>
      <c r="B1213" s="47"/>
    </row>
    <row r="1214" spans="1:2" s="48" customFormat="1" x14ac:dyDescent="0.45">
      <c r="A1214" s="38"/>
      <c r="B1214" s="47"/>
    </row>
    <row r="1215" spans="1:2" s="48" customFormat="1" x14ac:dyDescent="0.45">
      <c r="A1215" s="38"/>
      <c r="B1215" s="47"/>
    </row>
    <row r="1216" spans="1:2" s="48" customFormat="1" x14ac:dyDescent="0.45">
      <c r="A1216" s="38"/>
      <c r="B1216" s="47"/>
    </row>
    <row r="1217" spans="1:2" s="48" customFormat="1" x14ac:dyDescent="0.45">
      <c r="A1217" s="38"/>
      <c r="B1217" s="47"/>
    </row>
    <row r="1218" spans="1:2" s="48" customFormat="1" x14ac:dyDescent="0.45">
      <c r="A1218" s="38"/>
      <c r="B1218" s="47"/>
    </row>
    <row r="1219" spans="1:2" s="48" customFormat="1" x14ac:dyDescent="0.45">
      <c r="A1219" s="38"/>
      <c r="B1219" s="47"/>
    </row>
    <row r="1220" spans="1:2" s="48" customFormat="1" x14ac:dyDescent="0.45">
      <c r="A1220" s="38"/>
      <c r="B1220" s="47"/>
    </row>
    <row r="1221" spans="1:2" s="48" customFormat="1" x14ac:dyDescent="0.45">
      <c r="A1221" s="38"/>
      <c r="B1221" s="47"/>
    </row>
    <row r="1222" spans="1:2" s="48" customFormat="1" x14ac:dyDescent="0.45">
      <c r="A1222" s="38"/>
      <c r="B1222" s="47"/>
    </row>
    <row r="1223" spans="1:2" s="48" customFormat="1" x14ac:dyDescent="0.45">
      <c r="A1223" s="38"/>
      <c r="B1223" s="47"/>
    </row>
    <row r="1224" spans="1:2" s="48" customFormat="1" x14ac:dyDescent="0.45">
      <c r="A1224" s="38"/>
      <c r="B1224" s="47"/>
    </row>
    <row r="1225" spans="1:2" s="48" customFormat="1" x14ac:dyDescent="0.45">
      <c r="A1225" s="38"/>
      <c r="B1225" s="47"/>
    </row>
    <row r="1226" spans="1:2" s="48" customFormat="1" x14ac:dyDescent="0.45">
      <c r="A1226" s="38"/>
      <c r="B1226" s="47"/>
    </row>
    <row r="1227" spans="1:2" s="48" customFormat="1" x14ac:dyDescent="0.45">
      <c r="A1227" s="38"/>
      <c r="B1227" s="47"/>
    </row>
    <row r="1228" spans="1:2" s="48" customFormat="1" x14ac:dyDescent="0.45">
      <c r="A1228" s="38"/>
      <c r="B1228" s="47"/>
    </row>
    <row r="1229" spans="1:2" s="48" customFormat="1" x14ac:dyDescent="0.45">
      <c r="A1229" s="38"/>
      <c r="B1229" s="47"/>
    </row>
    <row r="1230" spans="1:2" s="48" customFormat="1" x14ac:dyDescent="0.45">
      <c r="A1230" s="38"/>
      <c r="B1230" s="47"/>
    </row>
    <row r="1231" spans="1:2" s="48" customFormat="1" x14ac:dyDescent="0.45">
      <c r="A1231" s="38"/>
      <c r="B1231" s="47"/>
    </row>
    <row r="1232" spans="1:2" s="48" customFormat="1" x14ac:dyDescent="0.45">
      <c r="A1232" s="38"/>
      <c r="B1232" s="47"/>
    </row>
    <row r="1233" spans="1:2" s="48" customFormat="1" x14ac:dyDescent="0.45">
      <c r="A1233" s="38"/>
      <c r="B1233" s="47"/>
    </row>
    <row r="1234" spans="1:2" s="48" customFormat="1" x14ac:dyDescent="0.45">
      <c r="A1234" s="38"/>
      <c r="B1234" s="47"/>
    </row>
    <row r="1235" spans="1:2" s="48" customFormat="1" x14ac:dyDescent="0.45">
      <c r="A1235" s="38"/>
      <c r="B1235" s="47"/>
    </row>
    <row r="1236" spans="1:2" s="48" customFormat="1" x14ac:dyDescent="0.45">
      <c r="A1236" s="38"/>
      <c r="B1236" s="47"/>
    </row>
    <row r="1237" spans="1:2" s="48" customFormat="1" x14ac:dyDescent="0.45">
      <c r="A1237" s="38"/>
      <c r="B1237" s="47"/>
    </row>
    <row r="1238" spans="1:2" s="48" customFormat="1" x14ac:dyDescent="0.45">
      <c r="A1238" s="38"/>
      <c r="B1238" s="47"/>
    </row>
    <row r="1239" spans="1:2" s="48" customFormat="1" x14ac:dyDescent="0.45">
      <c r="A1239" s="38"/>
      <c r="B1239" s="47"/>
    </row>
    <row r="1240" spans="1:2" s="48" customFormat="1" x14ac:dyDescent="0.45">
      <c r="A1240" s="38"/>
      <c r="B1240" s="47"/>
    </row>
    <row r="1241" spans="1:2" s="48" customFormat="1" x14ac:dyDescent="0.45">
      <c r="A1241" s="38"/>
      <c r="B1241" s="47"/>
    </row>
    <row r="1242" spans="1:2" s="48" customFormat="1" x14ac:dyDescent="0.45">
      <c r="A1242" s="38"/>
      <c r="B1242" s="47"/>
    </row>
    <row r="1243" spans="1:2" s="48" customFormat="1" x14ac:dyDescent="0.45">
      <c r="A1243" s="38"/>
      <c r="B1243" s="47"/>
    </row>
    <row r="1244" spans="1:2" s="48" customFormat="1" x14ac:dyDescent="0.45">
      <c r="A1244" s="38"/>
      <c r="B1244" s="47"/>
    </row>
    <row r="1245" spans="1:2" s="48" customFormat="1" x14ac:dyDescent="0.45">
      <c r="A1245" s="38"/>
      <c r="B1245" s="47"/>
    </row>
    <row r="1246" spans="1:2" s="48" customFormat="1" x14ac:dyDescent="0.45">
      <c r="A1246" s="38"/>
      <c r="B1246" s="47"/>
    </row>
    <row r="1247" spans="1:2" s="48" customFormat="1" x14ac:dyDescent="0.45">
      <c r="A1247" s="38"/>
      <c r="B1247" s="47"/>
    </row>
    <row r="1248" spans="1:2" s="48" customFormat="1" x14ac:dyDescent="0.45">
      <c r="A1248" s="38"/>
      <c r="B1248" s="47"/>
    </row>
    <row r="1249" spans="1:2" s="48" customFormat="1" x14ac:dyDescent="0.45">
      <c r="A1249" s="38"/>
      <c r="B1249" s="47"/>
    </row>
    <row r="1250" spans="1:2" s="48" customFormat="1" x14ac:dyDescent="0.45">
      <c r="A1250" s="38"/>
      <c r="B1250" s="47"/>
    </row>
    <row r="1251" spans="1:2" s="48" customFormat="1" x14ac:dyDescent="0.45">
      <c r="A1251" s="38"/>
      <c r="B1251" s="47"/>
    </row>
    <row r="1252" spans="1:2" s="48" customFormat="1" x14ac:dyDescent="0.45">
      <c r="A1252" s="38"/>
      <c r="B1252" s="47"/>
    </row>
    <row r="1253" spans="1:2" s="48" customFormat="1" x14ac:dyDescent="0.45">
      <c r="A1253" s="38"/>
      <c r="B1253" s="47"/>
    </row>
    <row r="1254" spans="1:2" s="48" customFormat="1" x14ac:dyDescent="0.45">
      <c r="A1254" s="38"/>
      <c r="B1254" s="47"/>
    </row>
    <row r="1255" spans="1:2" s="48" customFormat="1" x14ac:dyDescent="0.45">
      <c r="A1255" s="38"/>
      <c r="B1255" s="47"/>
    </row>
    <row r="1256" spans="1:2" s="48" customFormat="1" x14ac:dyDescent="0.45">
      <c r="A1256" s="38"/>
      <c r="B1256" s="47"/>
    </row>
    <row r="1257" spans="1:2" s="48" customFormat="1" x14ac:dyDescent="0.45">
      <c r="A1257" s="38"/>
      <c r="B1257" s="47"/>
    </row>
    <row r="1258" spans="1:2" s="48" customFormat="1" x14ac:dyDescent="0.45">
      <c r="A1258" s="38"/>
      <c r="B1258" s="47"/>
    </row>
    <row r="1259" spans="1:2" s="48" customFormat="1" x14ac:dyDescent="0.45">
      <c r="A1259" s="38"/>
      <c r="B1259" s="47"/>
    </row>
    <row r="1260" spans="1:2" s="48" customFormat="1" x14ac:dyDescent="0.45">
      <c r="A1260" s="38"/>
      <c r="B1260" s="47"/>
    </row>
    <row r="1261" spans="1:2" s="48" customFormat="1" x14ac:dyDescent="0.45">
      <c r="A1261" s="38"/>
      <c r="B1261" s="47"/>
    </row>
    <row r="1262" spans="1:2" s="48" customFormat="1" x14ac:dyDescent="0.45">
      <c r="A1262" s="38"/>
      <c r="B1262" s="47"/>
    </row>
    <row r="1263" spans="1:2" s="48" customFormat="1" x14ac:dyDescent="0.45">
      <c r="A1263" s="38"/>
      <c r="B1263" s="47"/>
    </row>
    <row r="1264" spans="1:2" s="48" customFormat="1" x14ac:dyDescent="0.45">
      <c r="A1264" s="38"/>
      <c r="B1264" s="47"/>
    </row>
    <row r="1265" spans="1:2" s="48" customFormat="1" x14ac:dyDescent="0.45">
      <c r="A1265" s="38"/>
      <c r="B1265" s="47"/>
    </row>
    <row r="1266" spans="1:2" s="48" customFormat="1" x14ac:dyDescent="0.45">
      <c r="A1266" s="38"/>
      <c r="B1266" s="47"/>
    </row>
    <row r="1267" spans="1:2" s="48" customFormat="1" x14ac:dyDescent="0.45">
      <c r="A1267" s="38"/>
      <c r="B1267" s="47"/>
    </row>
    <row r="1268" spans="1:2" s="48" customFormat="1" x14ac:dyDescent="0.45">
      <c r="A1268" s="38"/>
      <c r="B1268" s="47"/>
    </row>
    <row r="1269" spans="1:2" s="48" customFormat="1" x14ac:dyDescent="0.45">
      <c r="A1269" s="38"/>
      <c r="B1269" s="47"/>
    </row>
    <row r="1270" spans="1:2" s="48" customFormat="1" x14ac:dyDescent="0.45">
      <c r="A1270" s="38"/>
      <c r="B1270" s="47"/>
    </row>
    <row r="1271" spans="1:2" s="48" customFormat="1" x14ac:dyDescent="0.45">
      <c r="A1271" s="38"/>
      <c r="B1271" s="47"/>
    </row>
    <row r="1272" spans="1:2" s="48" customFormat="1" x14ac:dyDescent="0.45">
      <c r="A1272" s="38"/>
      <c r="B1272" s="47"/>
    </row>
    <row r="1273" spans="1:2" s="48" customFormat="1" x14ac:dyDescent="0.45">
      <c r="A1273" s="38"/>
      <c r="B1273" s="47"/>
    </row>
    <row r="1274" spans="1:2" s="48" customFormat="1" x14ac:dyDescent="0.45">
      <c r="A1274" s="38"/>
      <c r="B1274" s="47"/>
    </row>
    <row r="1275" spans="1:2" s="48" customFormat="1" x14ac:dyDescent="0.45">
      <c r="A1275" s="38"/>
      <c r="B1275" s="47"/>
    </row>
    <row r="1276" spans="1:2" s="48" customFormat="1" x14ac:dyDescent="0.45">
      <c r="A1276" s="38"/>
      <c r="B1276" s="47"/>
    </row>
    <row r="1277" spans="1:2" s="48" customFormat="1" x14ac:dyDescent="0.45">
      <c r="A1277" s="38"/>
      <c r="B1277" s="47"/>
    </row>
    <row r="1278" spans="1:2" s="48" customFormat="1" x14ac:dyDescent="0.45">
      <c r="A1278" s="38"/>
      <c r="B1278" s="47"/>
    </row>
    <row r="1279" spans="1:2" s="48" customFormat="1" x14ac:dyDescent="0.45">
      <c r="A1279" s="38"/>
      <c r="B1279" s="47"/>
    </row>
    <row r="1280" spans="1:2" s="48" customFormat="1" x14ac:dyDescent="0.45">
      <c r="A1280" s="38"/>
      <c r="B1280" s="47"/>
    </row>
    <row r="1281" spans="1:2" s="48" customFormat="1" x14ac:dyDescent="0.45">
      <c r="A1281" s="38"/>
      <c r="B1281" s="47"/>
    </row>
    <row r="1282" spans="1:2" s="48" customFormat="1" x14ac:dyDescent="0.45">
      <c r="A1282" s="38"/>
      <c r="B1282" s="47"/>
    </row>
    <row r="1283" spans="1:2" s="48" customFormat="1" x14ac:dyDescent="0.45">
      <c r="A1283" s="38"/>
      <c r="B1283" s="47"/>
    </row>
    <row r="1284" spans="1:2" s="48" customFormat="1" x14ac:dyDescent="0.45">
      <c r="A1284" s="38"/>
      <c r="B1284" s="47"/>
    </row>
    <row r="1285" spans="1:2" s="48" customFormat="1" x14ac:dyDescent="0.45">
      <c r="A1285" s="38"/>
      <c r="B1285" s="47"/>
    </row>
    <row r="1286" spans="1:2" s="48" customFormat="1" x14ac:dyDescent="0.45">
      <c r="A1286" s="38"/>
      <c r="B1286" s="47"/>
    </row>
    <row r="1287" spans="1:2" s="48" customFormat="1" x14ac:dyDescent="0.45">
      <c r="A1287" s="38"/>
      <c r="B1287" s="47"/>
    </row>
    <row r="1288" spans="1:2" s="48" customFormat="1" x14ac:dyDescent="0.45">
      <c r="A1288" s="38"/>
      <c r="B1288" s="47"/>
    </row>
    <row r="1289" spans="1:2" s="48" customFormat="1" x14ac:dyDescent="0.45">
      <c r="A1289" s="38"/>
      <c r="B1289" s="47"/>
    </row>
    <row r="1290" spans="1:2" s="48" customFormat="1" x14ac:dyDescent="0.45">
      <c r="A1290" s="38"/>
      <c r="B1290" s="47"/>
    </row>
    <row r="1291" spans="1:2" s="48" customFormat="1" x14ac:dyDescent="0.45">
      <c r="A1291" s="38"/>
      <c r="B1291" s="47"/>
    </row>
    <row r="1292" spans="1:2" s="48" customFormat="1" x14ac:dyDescent="0.45">
      <c r="A1292" s="38"/>
      <c r="B1292" s="47"/>
    </row>
    <row r="1293" spans="1:2" s="48" customFormat="1" x14ac:dyDescent="0.45">
      <c r="A1293" s="38"/>
      <c r="B1293" s="47"/>
    </row>
    <row r="1294" spans="1:2" s="48" customFormat="1" x14ac:dyDescent="0.45">
      <c r="A1294" s="38"/>
      <c r="B1294" s="47"/>
    </row>
    <row r="1295" spans="1:2" s="48" customFormat="1" x14ac:dyDescent="0.45">
      <c r="A1295" s="38"/>
      <c r="B1295" s="47"/>
    </row>
    <row r="1296" spans="1:2" s="48" customFormat="1" x14ac:dyDescent="0.45">
      <c r="A1296" s="38"/>
      <c r="B1296" s="47"/>
    </row>
    <row r="1297" spans="1:2" s="48" customFormat="1" x14ac:dyDescent="0.45">
      <c r="A1297" s="38"/>
      <c r="B1297" s="47"/>
    </row>
    <row r="1298" spans="1:2" s="48" customFormat="1" x14ac:dyDescent="0.45">
      <c r="A1298" s="38"/>
      <c r="B1298" s="47"/>
    </row>
    <row r="1299" spans="1:2" s="48" customFormat="1" x14ac:dyDescent="0.45">
      <c r="A1299" s="38"/>
      <c r="B1299" s="47"/>
    </row>
    <row r="1300" spans="1:2" s="48" customFormat="1" x14ac:dyDescent="0.45">
      <c r="A1300" s="38"/>
      <c r="B1300" s="47"/>
    </row>
    <row r="1301" spans="1:2" s="48" customFormat="1" x14ac:dyDescent="0.45">
      <c r="A1301" s="38"/>
      <c r="B1301" s="47"/>
    </row>
    <row r="1302" spans="1:2" s="48" customFormat="1" x14ac:dyDescent="0.45">
      <c r="A1302" s="38"/>
      <c r="B1302" s="47"/>
    </row>
    <row r="1303" spans="1:2" s="48" customFormat="1" x14ac:dyDescent="0.45">
      <c r="A1303" s="38"/>
      <c r="B1303" s="47"/>
    </row>
    <row r="1304" spans="1:2" s="48" customFormat="1" x14ac:dyDescent="0.45">
      <c r="A1304" s="38"/>
      <c r="B1304" s="47"/>
    </row>
    <row r="1305" spans="1:2" s="48" customFormat="1" x14ac:dyDescent="0.45">
      <c r="A1305" s="38"/>
      <c r="B1305" s="47"/>
    </row>
    <row r="1306" spans="1:2" s="48" customFormat="1" x14ac:dyDescent="0.45">
      <c r="A1306" s="38"/>
      <c r="B1306" s="47"/>
    </row>
    <row r="1307" spans="1:2" s="48" customFormat="1" x14ac:dyDescent="0.45">
      <c r="A1307" s="38"/>
      <c r="B1307" s="47"/>
    </row>
    <row r="1308" spans="1:2" s="48" customFormat="1" x14ac:dyDescent="0.45">
      <c r="A1308" s="38"/>
      <c r="B1308" s="47"/>
    </row>
    <row r="1309" spans="1:2" s="48" customFormat="1" x14ac:dyDescent="0.45">
      <c r="A1309" s="38"/>
      <c r="B1309" s="47"/>
    </row>
    <row r="1310" spans="1:2" s="48" customFormat="1" x14ac:dyDescent="0.45">
      <c r="A1310" s="38"/>
      <c r="B1310" s="47"/>
    </row>
    <row r="1311" spans="1:2" s="48" customFormat="1" x14ac:dyDescent="0.45">
      <c r="A1311" s="38"/>
      <c r="B1311" s="47"/>
    </row>
    <row r="1312" spans="1:2" s="48" customFormat="1" x14ac:dyDescent="0.45">
      <c r="A1312" s="38"/>
      <c r="B1312" s="47"/>
    </row>
    <row r="1313" spans="1:2" s="48" customFormat="1" x14ac:dyDescent="0.45">
      <c r="A1313" s="38"/>
      <c r="B1313" s="47"/>
    </row>
    <row r="1314" spans="1:2" s="48" customFormat="1" x14ac:dyDescent="0.45">
      <c r="A1314" s="38"/>
      <c r="B1314" s="47"/>
    </row>
    <row r="1315" spans="1:2" s="48" customFormat="1" x14ac:dyDescent="0.45">
      <c r="A1315" s="38"/>
      <c r="B1315" s="47"/>
    </row>
    <row r="1316" spans="1:2" s="48" customFormat="1" x14ac:dyDescent="0.45">
      <c r="A1316" s="38"/>
      <c r="B1316" s="47"/>
    </row>
    <row r="1317" spans="1:2" s="48" customFormat="1" x14ac:dyDescent="0.45">
      <c r="A1317" s="38"/>
      <c r="B1317" s="47"/>
    </row>
    <row r="1318" spans="1:2" s="48" customFormat="1" x14ac:dyDescent="0.45">
      <c r="A1318" s="38"/>
      <c r="B1318" s="47"/>
    </row>
    <row r="1319" spans="1:2" s="48" customFormat="1" x14ac:dyDescent="0.45">
      <c r="A1319" s="38"/>
      <c r="B1319" s="47"/>
    </row>
    <row r="1320" spans="1:2" s="48" customFormat="1" x14ac:dyDescent="0.45">
      <c r="A1320" s="38"/>
      <c r="B1320" s="47"/>
    </row>
    <row r="1321" spans="1:2" s="48" customFormat="1" x14ac:dyDescent="0.45">
      <c r="A1321" s="38"/>
      <c r="B1321" s="47"/>
    </row>
    <row r="1322" spans="1:2" s="48" customFormat="1" x14ac:dyDescent="0.45">
      <c r="A1322" s="38"/>
      <c r="B1322" s="47"/>
    </row>
    <row r="1323" spans="1:2" s="48" customFormat="1" x14ac:dyDescent="0.45">
      <c r="A1323" s="38"/>
      <c r="B1323" s="47"/>
    </row>
    <row r="1324" spans="1:2" s="48" customFormat="1" x14ac:dyDescent="0.45">
      <c r="A1324" s="38"/>
      <c r="B1324" s="47"/>
    </row>
    <row r="1325" spans="1:2" s="48" customFormat="1" x14ac:dyDescent="0.45">
      <c r="A1325" s="38"/>
      <c r="B1325" s="47"/>
    </row>
    <row r="1326" spans="1:2" s="48" customFormat="1" x14ac:dyDescent="0.45">
      <c r="A1326" s="38"/>
      <c r="B1326" s="47"/>
    </row>
    <row r="1327" spans="1:2" s="48" customFormat="1" x14ac:dyDescent="0.45">
      <c r="A1327" s="38"/>
      <c r="B1327" s="47"/>
    </row>
    <row r="1328" spans="1:2" s="48" customFormat="1" x14ac:dyDescent="0.45">
      <c r="A1328" s="38"/>
      <c r="B1328" s="47"/>
    </row>
    <row r="1329" spans="1:2" s="48" customFormat="1" x14ac:dyDescent="0.45">
      <c r="A1329" s="38"/>
      <c r="B1329" s="47"/>
    </row>
    <row r="1330" spans="1:2" s="48" customFormat="1" x14ac:dyDescent="0.45">
      <c r="A1330" s="38"/>
      <c r="B1330" s="47"/>
    </row>
    <row r="1331" spans="1:2" s="48" customFormat="1" x14ac:dyDescent="0.45">
      <c r="A1331" s="38"/>
      <c r="B1331" s="47"/>
    </row>
    <row r="1332" spans="1:2" s="48" customFormat="1" x14ac:dyDescent="0.45">
      <c r="A1332" s="38"/>
      <c r="B1332" s="47"/>
    </row>
    <row r="1333" spans="1:2" s="48" customFormat="1" x14ac:dyDescent="0.45">
      <c r="A1333" s="38"/>
      <c r="B1333" s="47"/>
    </row>
    <row r="1334" spans="1:2" s="48" customFormat="1" x14ac:dyDescent="0.45">
      <c r="A1334" s="38"/>
      <c r="B1334" s="47"/>
    </row>
    <row r="1335" spans="1:2" s="48" customFormat="1" x14ac:dyDescent="0.45">
      <c r="A1335" s="38"/>
      <c r="B1335" s="47"/>
    </row>
    <row r="1336" spans="1:2" s="48" customFormat="1" x14ac:dyDescent="0.45">
      <c r="A1336" s="38"/>
      <c r="B1336" s="47"/>
    </row>
    <row r="1337" spans="1:2" s="48" customFormat="1" x14ac:dyDescent="0.45">
      <c r="A1337" s="38"/>
      <c r="B1337" s="47"/>
    </row>
    <row r="1338" spans="1:2" s="48" customFormat="1" x14ac:dyDescent="0.45">
      <c r="A1338" s="38"/>
      <c r="B1338" s="47"/>
    </row>
    <row r="1339" spans="1:2" s="48" customFormat="1" x14ac:dyDescent="0.45">
      <c r="A1339" s="38"/>
      <c r="B1339" s="47"/>
    </row>
    <row r="1340" spans="1:2" s="48" customFormat="1" x14ac:dyDescent="0.45">
      <c r="A1340" s="38"/>
      <c r="B1340" s="47"/>
    </row>
    <row r="1341" spans="1:2" s="48" customFormat="1" x14ac:dyDescent="0.45">
      <c r="A1341" s="38"/>
      <c r="B1341" s="47"/>
    </row>
    <row r="1342" spans="1:2" s="48" customFormat="1" x14ac:dyDescent="0.45">
      <c r="A1342" s="38"/>
      <c r="B1342" s="47"/>
    </row>
    <row r="1343" spans="1:2" s="48" customFormat="1" x14ac:dyDescent="0.45">
      <c r="A1343" s="38"/>
      <c r="B1343" s="47"/>
    </row>
    <row r="1344" spans="1:2" s="48" customFormat="1" x14ac:dyDescent="0.45">
      <c r="A1344" s="38"/>
      <c r="B1344" s="47"/>
    </row>
    <row r="1345" spans="1:2" s="48" customFormat="1" x14ac:dyDescent="0.45">
      <c r="A1345" s="38"/>
      <c r="B1345" s="47"/>
    </row>
    <row r="1346" spans="1:2" s="48" customFormat="1" x14ac:dyDescent="0.45">
      <c r="A1346" s="38"/>
      <c r="B1346" s="47"/>
    </row>
    <row r="1347" spans="1:2" s="48" customFormat="1" x14ac:dyDescent="0.45">
      <c r="A1347" s="38"/>
      <c r="B1347" s="47"/>
    </row>
    <row r="1348" spans="1:2" s="48" customFormat="1" x14ac:dyDescent="0.45">
      <c r="A1348" s="38"/>
      <c r="B1348" s="47"/>
    </row>
    <row r="1349" spans="1:2" s="48" customFormat="1" x14ac:dyDescent="0.45">
      <c r="A1349" s="38"/>
      <c r="B1349" s="47"/>
    </row>
    <row r="1350" spans="1:2" s="48" customFormat="1" x14ac:dyDescent="0.45">
      <c r="A1350" s="38"/>
      <c r="B1350" s="47"/>
    </row>
    <row r="1351" spans="1:2" s="48" customFormat="1" x14ac:dyDescent="0.45">
      <c r="A1351" s="38"/>
      <c r="B1351" s="47"/>
    </row>
    <row r="1352" spans="1:2" s="48" customFormat="1" x14ac:dyDescent="0.45">
      <c r="A1352" s="38"/>
      <c r="B1352" s="47"/>
    </row>
    <row r="1353" spans="1:2" s="48" customFormat="1" x14ac:dyDescent="0.45">
      <c r="A1353" s="38"/>
      <c r="B1353" s="47"/>
    </row>
    <row r="1354" spans="1:2" s="48" customFormat="1" x14ac:dyDescent="0.45">
      <c r="A1354" s="38"/>
      <c r="B1354" s="47"/>
    </row>
    <row r="1355" spans="1:2" s="48" customFormat="1" x14ac:dyDescent="0.45">
      <c r="A1355" s="38"/>
      <c r="B1355" s="47"/>
    </row>
    <row r="1356" spans="1:2" s="48" customFormat="1" x14ac:dyDescent="0.45">
      <c r="A1356" s="38"/>
      <c r="B1356" s="47"/>
    </row>
    <row r="1357" spans="1:2" s="48" customFormat="1" x14ac:dyDescent="0.45">
      <c r="A1357" s="38"/>
      <c r="B1357" s="47"/>
    </row>
    <row r="1358" spans="1:2" s="48" customFormat="1" x14ac:dyDescent="0.45">
      <c r="A1358" s="38"/>
      <c r="B1358" s="47"/>
    </row>
    <row r="1359" spans="1:2" s="48" customFormat="1" x14ac:dyDescent="0.45">
      <c r="A1359" s="38"/>
      <c r="B1359" s="47"/>
    </row>
    <row r="1360" spans="1:2" s="48" customFormat="1" x14ac:dyDescent="0.45">
      <c r="A1360" s="38"/>
      <c r="B1360" s="47"/>
    </row>
    <row r="1361" spans="1:2" s="48" customFormat="1" x14ac:dyDescent="0.45">
      <c r="A1361" s="38"/>
      <c r="B1361" s="47"/>
    </row>
    <row r="1362" spans="1:2" s="48" customFormat="1" x14ac:dyDescent="0.45">
      <c r="A1362" s="38"/>
      <c r="B1362" s="47"/>
    </row>
    <row r="1363" spans="1:2" s="48" customFormat="1" x14ac:dyDescent="0.45">
      <c r="A1363" s="38"/>
      <c r="B1363" s="47"/>
    </row>
    <row r="1364" spans="1:2" s="48" customFormat="1" x14ac:dyDescent="0.45">
      <c r="A1364" s="38"/>
      <c r="B1364" s="47"/>
    </row>
    <row r="1365" spans="1:2" s="48" customFormat="1" x14ac:dyDescent="0.45">
      <c r="A1365" s="38"/>
      <c r="B1365" s="47"/>
    </row>
    <row r="1366" spans="1:2" s="48" customFormat="1" x14ac:dyDescent="0.45">
      <c r="A1366" s="38"/>
      <c r="B1366" s="47"/>
    </row>
    <row r="1367" spans="1:2" s="48" customFormat="1" x14ac:dyDescent="0.45">
      <c r="A1367" s="38"/>
      <c r="B1367" s="47"/>
    </row>
    <row r="1368" spans="1:2" s="48" customFormat="1" x14ac:dyDescent="0.45">
      <c r="A1368" s="38"/>
      <c r="B1368" s="47"/>
    </row>
    <row r="1369" spans="1:2" s="48" customFormat="1" x14ac:dyDescent="0.45">
      <c r="A1369" s="38"/>
      <c r="B1369" s="47"/>
    </row>
    <row r="1370" spans="1:2" s="48" customFormat="1" x14ac:dyDescent="0.45">
      <c r="A1370" s="38"/>
      <c r="B1370" s="47"/>
    </row>
    <row r="1371" spans="1:2" s="48" customFormat="1" x14ac:dyDescent="0.45">
      <c r="A1371" s="38"/>
      <c r="B1371" s="47"/>
    </row>
    <row r="1372" spans="1:2" s="48" customFormat="1" x14ac:dyDescent="0.45">
      <c r="A1372" s="38"/>
      <c r="B1372" s="47"/>
    </row>
    <row r="1373" spans="1:2" s="48" customFormat="1" x14ac:dyDescent="0.45">
      <c r="A1373" s="38"/>
      <c r="B1373" s="47"/>
    </row>
    <row r="1374" spans="1:2" s="48" customFormat="1" x14ac:dyDescent="0.45">
      <c r="A1374" s="38"/>
      <c r="B1374" s="47"/>
    </row>
    <row r="1375" spans="1:2" s="48" customFormat="1" x14ac:dyDescent="0.45">
      <c r="A1375" s="38"/>
      <c r="B1375" s="47"/>
    </row>
    <row r="1376" spans="1:2" s="48" customFormat="1" x14ac:dyDescent="0.45">
      <c r="A1376" s="38"/>
      <c r="B1376" s="47"/>
    </row>
    <row r="1377" spans="1:2" s="48" customFormat="1" x14ac:dyDescent="0.45">
      <c r="A1377" s="38"/>
      <c r="B1377" s="47"/>
    </row>
    <row r="1378" spans="1:2" s="48" customFormat="1" x14ac:dyDescent="0.45">
      <c r="A1378" s="38"/>
      <c r="B1378" s="47"/>
    </row>
    <row r="1379" spans="1:2" s="48" customFormat="1" x14ac:dyDescent="0.45">
      <c r="A1379" s="38"/>
      <c r="B1379" s="47"/>
    </row>
    <row r="1380" spans="1:2" s="48" customFormat="1" x14ac:dyDescent="0.45">
      <c r="A1380" s="38"/>
      <c r="B1380" s="47"/>
    </row>
    <row r="1381" spans="1:2" s="48" customFormat="1" x14ac:dyDescent="0.45">
      <c r="A1381" s="38"/>
      <c r="B1381" s="47"/>
    </row>
    <row r="1382" spans="1:2" s="48" customFormat="1" x14ac:dyDescent="0.45">
      <c r="A1382" s="38"/>
      <c r="B1382" s="47"/>
    </row>
    <row r="1383" spans="1:2" s="48" customFormat="1" x14ac:dyDescent="0.45">
      <c r="A1383" s="38"/>
      <c r="B1383" s="47"/>
    </row>
    <row r="1384" spans="1:2" s="48" customFormat="1" x14ac:dyDescent="0.45">
      <c r="A1384" s="38"/>
      <c r="B1384" s="47"/>
    </row>
    <row r="1385" spans="1:2" s="48" customFormat="1" x14ac:dyDescent="0.45">
      <c r="A1385" s="38"/>
      <c r="B1385" s="47"/>
    </row>
    <row r="1386" spans="1:2" s="48" customFormat="1" x14ac:dyDescent="0.45">
      <c r="A1386" s="38"/>
      <c r="B1386" s="47"/>
    </row>
    <row r="1387" spans="1:2" s="48" customFormat="1" x14ac:dyDescent="0.45">
      <c r="A1387" s="38"/>
      <c r="B1387" s="47"/>
    </row>
    <row r="1388" spans="1:2" s="48" customFormat="1" x14ac:dyDescent="0.45">
      <c r="A1388" s="38"/>
      <c r="B1388" s="47"/>
    </row>
    <row r="1389" spans="1:2" s="48" customFormat="1" x14ac:dyDescent="0.45">
      <c r="A1389" s="38"/>
      <c r="B1389" s="47"/>
    </row>
    <row r="1390" spans="1:2" s="48" customFormat="1" x14ac:dyDescent="0.45">
      <c r="A1390" s="38"/>
      <c r="B1390" s="47"/>
    </row>
    <row r="1391" spans="1:2" s="48" customFormat="1" x14ac:dyDescent="0.45">
      <c r="A1391" s="38"/>
      <c r="B1391" s="47"/>
    </row>
    <row r="1392" spans="1:2" s="48" customFormat="1" x14ac:dyDescent="0.45">
      <c r="A1392" s="38"/>
      <c r="B1392" s="47"/>
    </row>
    <row r="1393" spans="1:2" s="48" customFormat="1" x14ac:dyDescent="0.45">
      <c r="A1393" s="38"/>
      <c r="B1393" s="47"/>
    </row>
    <row r="1394" spans="1:2" s="48" customFormat="1" x14ac:dyDescent="0.45">
      <c r="A1394" s="38"/>
      <c r="B1394" s="47"/>
    </row>
    <row r="1395" spans="1:2" s="48" customFormat="1" x14ac:dyDescent="0.45">
      <c r="A1395" s="38"/>
      <c r="B1395" s="47"/>
    </row>
    <row r="1396" spans="1:2" s="48" customFormat="1" x14ac:dyDescent="0.45">
      <c r="A1396" s="38"/>
      <c r="B1396" s="47"/>
    </row>
    <row r="1397" spans="1:2" s="48" customFormat="1" x14ac:dyDescent="0.45">
      <c r="A1397" s="38"/>
      <c r="B1397" s="47"/>
    </row>
    <row r="1398" spans="1:2" s="48" customFormat="1" x14ac:dyDescent="0.45">
      <c r="A1398" s="38"/>
      <c r="B1398" s="47"/>
    </row>
    <row r="1399" spans="1:2" s="48" customFormat="1" x14ac:dyDescent="0.45">
      <c r="A1399" s="38"/>
      <c r="B1399" s="47"/>
    </row>
    <row r="1400" spans="1:2" s="48" customFormat="1" x14ac:dyDescent="0.45">
      <c r="A1400" s="38"/>
      <c r="B1400" s="47"/>
    </row>
    <row r="1401" spans="1:2" s="48" customFormat="1" x14ac:dyDescent="0.45">
      <c r="A1401" s="38"/>
      <c r="B1401" s="47"/>
    </row>
    <row r="1402" spans="1:2" s="48" customFormat="1" x14ac:dyDescent="0.45">
      <c r="A1402" s="38"/>
      <c r="B1402" s="47"/>
    </row>
    <row r="1403" spans="1:2" s="48" customFormat="1" x14ac:dyDescent="0.45">
      <c r="A1403" s="38"/>
      <c r="B1403" s="47"/>
    </row>
    <row r="1404" spans="1:2" s="48" customFormat="1" x14ac:dyDescent="0.45">
      <c r="A1404" s="38"/>
      <c r="B1404" s="47"/>
    </row>
    <row r="1405" spans="1:2" s="48" customFormat="1" x14ac:dyDescent="0.45">
      <c r="A1405" s="38"/>
      <c r="B1405" s="47"/>
    </row>
    <row r="1406" spans="1:2" s="48" customFormat="1" x14ac:dyDescent="0.45">
      <c r="A1406" s="38"/>
      <c r="B1406" s="47"/>
    </row>
    <row r="1407" spans="1:2" s="48" customFormat="1" x14ac:dyDescent="0.45">
      <c r="A1407" s="38"/>
      <c r="B1407" s="47"/>
    </row>
    <row r="1408" spans="1:2" s="48" customFormat="1" x14ac:dyDescent="0.45">
      <c r="A1408" s="38"/>
      <c r="B1408" s="47"/>
    </row>
    <row r="1409" spans="1:2" s="48" customFormat="1" x14ac:dyDescent="0.45">
      <c r="A1409" s="38"/>
      <c r="B1409" s="47"/>
    </row>
    <row r="1410" spans="1:2" s="48" customFormat="1" x14ac:dyDescent="0.45">
      <c r="A1410" s="38"/>
      <c r="B1410" s="47"/>
    </row>
    <row r="1411" spans="1:2" s="48" customFormat="1" x14ac:dyDescent="0.45">
      <c r="A1411" s="38"/>
      <c r="B1411" s="47"/>
    </row>
    <row r="1412" spans="1:2" s="48" customFormat="1" x14ac:dyDescent="0.45">
      <c r="A1412" s="38"/>
      <c r="B1412" s="47"/>
    </row>
    <row r="1413" spans="1:2" s="48" customFormat="1" x14ac:dyDescent="0.45">
      <c r="A1413" s="38"/>
      <c r="B1413" s="47"/>
    </row>
    <row r="1414" spans="1:2" s="48" customFormat="1" x14ac:dyDescent="0.45">
      <c r="A1414" s="38"/>
      <c r="B1414" s="47"/>
    </row>
    <row r="1415" spans="1:2" s="48" customFormat="1" x14ac:dyDescent="0.45">
      <c r="A1415" s="38"/>
      <c r="B1415" s="47"/>
    </row>
    <row r="1416" spans="1:2" s="48" customFormat="1" x14ac:dyDescent="0.45">
      <c r="A1416" s="38"/>
      <c r="B1416" s="47"/>
    </row>
    <row r="1417" spans="1:2" s="48" customFormat="1" x14ac:dyDescent="0.45">
      <c r="A1417" s="38"/>
      <c r="B1417" s="47"/>
    </row>
    <row r="1418" spans="1:2" s="48" customFormat="1" x14ac:dyDescent="0.45">
      <c r="A1418" s="38"/>
      <c r="B1418" s="47"/>
    </row>
    <row r="1419" spans="1:2" s="48" customFormat="1" x14ac:dyDescent="0.45">
      <c r="A1419" s="38"/>
      <c r="B1419" s="47"/>
    </row>
    <row r="1420" spans="1:2" s="48" customFormat="1" x14ac:dyDescent="0.45">
      <c r="A1420" s="38"/>
      <c r="B1420" s="47"/>
    </row>
    <row r="1421" spans="1:2" s="48" customFormat="1" x14ac:dyDescent="0.45">
      <c r="A1421" s="38"/>
      <c r="B1421" s="47"/>
    </row>
    <row r="1422" spans="1:2" s="48" customFormat="1" x14ac:dyDescent="0.45">
      <c r="A1422" s="38"/>
      <c r="B1422" s="47"/>
    </row>
    <row r="1423" spans="1:2" s="48" customFormat="1" x14ac:dyDescent="0.45">
      <c r="A1423" s="38"/>
      <c r="B1423" s="47"/>
    </row>
    <row r="1424" spans="1:2" s="48" customFormat="1" x14ac:dyDescent="0.45">
      <c r="A1424" s="38"/>
      <c r="B1424" s="47"/>
    </row>
    <row r="1425" spans="1:2" s="48" customFormat="1" x14ac:dyDescent="0.45">
      <c r="A1425" s="38"/>
      <c r="B1425" s="47"/>
    </row>
    <row r="1426" spans="1:2" s="48" customFormat="1" x14ac:dyDescent="0.45">
      <c r="A1426" s="38"/>
      <c r="B1426" s="47"/>
    </row>
    <row r="1427" spans="1:2" s="48" customFormat="1" x14ac:dyDescent="0.45">
      <c r="A1427" s="38"/>
      <c r="B1427" s="47"/>
    </row>
    <row r="1428" spans="1:2" s="48" customFormat="1" x14ac:dyDescent="0.45">
      <c r="A1428" s="38"/>
      <c r="B1428" s="47"/>
    </row>
    <row r="1429" spans="1:2" s="48" customFormat="1" x14ac:dyDescent="0.45">
      <c r="A1429" s="38"/>
      <c r="B1429" s="47"/>
    </row>
    <row r="1430" spans="1:2" s="48" customFormat="1" x14ac:dyDescent="0.45">
      <c r="A1430" s="38"/>
      <c r="B1430" s="47"/>
    </row>
    <row r="1431" spans="1:2" s="48" customFormat="1" x14ac:dyDescent="0.45">
      <c r="A1431" s="38"/>
      <c r="B1431" s="47"/>
    </row>
    <row r="1432" spans="1:2" s="48" customFormat="1" x14ac:dyDescent="0.45">
      <c r="A1432" s="38"/>
      <c r="B1432" s="47"/>
    </row>
    <row r="1433" spans="1:2" s="48" customFormat="1" x14ac:dyDescent="0.45">
      <c r="A1433" s="38"/>
      <c r="B1433" s="47"/>
    </row>
    <row r="1434" spans="1:2" s="48" customFormat="1" x14ac:dyDescent="0.45">
      <c r="A1434" s="38"/>
      <c r="B1434" s="47"/>
    </row>
    <row r="1435" spans="1:2" s="48" customFormat="1" x14ac:dyDescent="0.45">
      <c r="A1435" s="38"/>
      <c r="B1435" s="47"/>
    </row>
    <row r="1436" spans="1:2" s="48" customFormat="1" x14ac:dyDescent="0.45">
      <c r="A1436" s="38"/>
      <c r="B1436" s="47"/>
    </row>
    <row r="1437" spans="1:2" s="48" customFormat="1" x14ac:dyDescent="0.45">
      <c r="A1437" s="38"/>
      <c r="B1437" s="47"/>
    </row>
    <row r="1438" spans="1:2" s="48" customFormat="1" x14ac:dyDescent="0.45">
      <c r="A1438" s="38"/>
      <c r="B1438" s="47"/>
    </row>
    <row r="1439" spans="1:2" s="48" customFormat="1" x14ac:dyDescent="0.45">
      <c r="A1439" s="38"/>
      <c r="B1439" s="47"/>
    </row>
    <row r="1440" spans="1:2" s="48" customFormat="1" x14ac:dyDescent="0.45">
      <c r="A1440" s="38"/>
      <c r="B1440" s="47"/>
    </row>
    <row r="1441" spans="1:2" s="48" customFormat="1" x14ac:dyDescent="0.45">
      <c r="A1441" s="38"/>
      <c r="B1441" s="47"/>
    </row>
    <row r="1442" spans="1:2" s="48" customFormat="1" x14ac:dyDescent="0.45">
      <c r="A1442" s="38"/>
      <c r="B1442" s="47"/>
    </row>
    <row r="1443" spans="1:2" s="48" customFormat="1" x14ac:dyDescent="0.45">
      <c r="A1443" s="38"/>
      <c r="B1443" s="47"/>
    </row>
    <row r="1444" spans="1:2" s="48" customFormat="1" x14ac:dyDescent="0.45">
      <c r="A1444" s="38"/>
      <c r="B1444" s="47"/>
    </row>
    <row r="1445" spans="1:2" s="48" customFormat="1" x14ac:dyDescent="0.45">
      <c r="A1445" s="38"/>
      <c r="B1445" s="47"/>
    </row>
    <row r="1446" spans="1:2" s="48" customFormat="1" x14ac:dyDescent="0.45">
      <c r="A1446" s="38"/>
      <c r="B1446" s="47"/>
    </row>
    <row r="1447" spans="1:2" s="48" customFormat="1" x14ac:dyDescent="0.45">
      <c r="A1447" s="38"/>
      <c r="B1447" s="47"/>
    </row>
    <row r="1448" spans="1:2" s="48" customFormat="1" x14ac:dyDescent="0.45">
      <c r="A1448" s="38"/>
      <c r="B1448" s="47"/>
    </row>
    <row r="1449" spans="1:2" s="48" customFormat="1" x14ac:dyDescent="0.45">
      <c r="A1449" s="38"/>
      <c r="B1449" s="47"/>
    </row>
    <row r="1450" spans="1:2" s="48" customFormat="1" x14ac:dyDescent="0.45">
      <c r="A1450" s="38"/>
      <c r="B1450" s="47"/>
    </row>
    <row r="1451" spans="1:2" s="48" customFormat="1" x14ac:dyDescent="0.45">
      <c r="A1451" s="38"/>
      <c r="B1451" s="47"/>
    </row>
    <row r="1452" spans="1:2" s="48" customFormat="1" x14ac:dyDescent="0.45">
      <c r="A1452" s="38"/>
      <c r="B1452" s="47"/>
    </row>
    <row r="1453" spans="1:2" s="48" customFormat="1" x14ac:dyDescent="0.45">
      <c r="A1453" s="38"/>
      <c r="B1453" s="47"/>
    </row>
    <row r="1454" spans="1:2" s="48" customFormat="1" x14ac:dyDescent="0.45">
      <c r="A1454" s="38"/>
      <c r="B1454" s="47"/>
    </row>
    <row r="1455" spans="1:2" s="48" customFormat="1" x14ac:dyDescent="0.45">
      <c r="A1455" s="38"/>
      <c r="B1455" s="47"/>
    </row>
    <row r="1456" spans="1:2" s="48" customFormat="1" x14ac:dyDescent="0.45">
      <c r="A1456" s="38"/>
      <c r="B1456" s="47"/>
    </row>
    <row r="1457" spans="1:2" s="48" customFormat="1" x14ac:dyDescent="0.45">
      <c r="A1457" s="38"/>
      <c r="B1457" s="47"/>
    </row>
    <row r="1458" spans="1:2" s="48" customFormat="1" x14ac:dyDescent="0.45">
      <c r="A1458" s="38"/>
      <c r="B1458" s="47"/>
    </row>
    <row r="1459" spans="1:2" s="48" customFormat="1" x14ac:dyDescent="0.45">
      <c r="A1459" s="38"/>
      <c r="B1459" s="47"/>
    </row>
    <row r="1460" spans="1:2" s="48" customFormat="1" x14ac:dyDescent="0.45">
      <c r="A1460" s="38"/>
      <c r="B1460" s="47"/>
    </row>
    <row r="1461" spans="1:2" s="48" customFormat="1" x14ac:dyDescent="0.45">
      <c r="A1461" s="38"/>
      <c r="B1461" s="47"/>
    </row>
    <row r="1462" spans="1:2" s="48" customFormat="1" x14ac:dyDescent="0.45">
      <c r="A1462" s="38"/>
      <c r="B1462" s="47"/>
    </row>
    <row r="1463" spans="1:2" s="48" customFormat="1" x14ac:dyDescent="0.45">
      <c r="A1463" s="38"/>
      <c r="B1463" s="47"/>
    </row>
    <row r="1464" spans="1:2" s="48" customFormat="1" x14ac:dyDescent="0.45">
      <c r="A1464" s="38"/>
      <c r="B1464" s="47"/>
    </row>
    <row r="1465" spans="1:2" s="48" customFormat="1" x14ac:dyDescent="0.45">
      <c r="A1465" s="38"/>
      <c r="B1465" s="47"/>
    </row>
    <row r="1466" spans="1:2" s="48" customFormat="1" x14ac:dyDescent="0.45">
      <c r="A1466" s="38"/>
      <c r="B1466" s="47"/>
    </row>
    <row r="1467" spans="1:2" s="48" customFormat="1" x14ac:dyDescent="0.45">
      <c r="A1467" s="38"/>
      <c r="B1467" s="47"/>
    </row>
    <row r="1468" spans="1:2" s="48" customFormat="1" x14ac:dyDescent="0.45">
      <c r="A1468" s="38"/>
      <c r="B1468" s="47"/>
    </row>
    <row r="1469" spans="1:2" s="48" customFormat="1" x14ac:dyDescent="0.45">
      <c r="A1469" s="38"/>
      <c r="B1469" s="47"/>
    </row>
    <row r="1470" spans="1:2" s="48" customFormat="1" x14ac:dyDescent="0.45">
      <c r="A1470" s="38"/>
      <c r="B1470" s="47"/>
    </row>
    <row r="1471" spans="1:2" s="48" customFormat="1" x14ac:dyDescent="0.45">
      <c r="A1471" s="38"/>
      <c r="B1471" s="47"/>
    </row>
    <row r="1472" spans="1:2" s="48" customFormat="1" x14ac:dyDescent="0.45">
      <c r="A1472" s="38"/>
      <c r="B1472" s="47"/>
    </row>
    <row r="1473" spans="1:2" s="48" customFormat="1" x14ac:dyDescent="0.45">
      <c r="A1473" s="38"/>
      <c r="B1473" s="47"/>
    </row>
    <row r="1474" spans="1:2" s="48" customFormat="1" x14ac:dyDescent="0.45">
      <c r="A1474" s="38"/>
      <c r="B1474" s="47"/>
    </row>
    <row r="1475" spans="1:2" s="48" customFormat="1" x14ac:dyDescent="0.45">
      <c r="A1475" s="38"/>
      <c r="B1475" s="47"/>
    </row>
    <row r="1476" spans="1:2" s="48" customFormat="1" x14ac:dyDescent="0.45">
      <c r="A1476" s="38"/>
      <c r="B1476" s="47"/>
    </row>
    <row r="1477" spans="1:2" s="48" customFormat="1" x14ac:dyDescent="0.45">
      <c r="A1477" s="38"/>
      <c r="B1477" s="47"/>
    </row>
    <row r="1478" spans="1:2" s="48" customFormat="1" x14ac:dyDescent="0.45">
      <c r="A1478" s="38"/>
      <c r="B1478" s="47"/>
    </row>
    <row r="1479" spans="1:2" s="48" customFormat="1" x14ac:dyDescent="0.45">
      <c r="A1479" s="38"/>
      <c r="B1479" s="47"/>
    </row>
    <row r="1480" spans="1:2" s="48" customFormat="1" x14ac:dyDescent="0.45">
      <c r="A1480" s="38"/>
      <c r="B1480" s="47"/>
    </row>
    <row r="1481" spans="1:2" s="48" customFormat="1" x14ac:dyDescent="0.45">
      <c r="A1481" s="38"/>
      <c r="B1481" s="47"/>
    </row>
    <row r="1482" spans="1:2" s="48" customFormat="1" x14ac:dyDescent="0.45">
      <c r="A1482" s="38"/>
      <c r="B1482" s="47"/>
    </row>
    <row r="1483" spans="1:2" s="48" customFormat="1" x14ac:dyDescent="0.45">
      <c r="A1483" s="38"/>
      <c r="B1483" s="47"/>
    </row>
    <row r="1484" spans="1:2" s="48" customFormat="1" x14ac:dyDescent="0.45">
      <c r="A1484" s="38"/>
      <c r="B1484" s="47"/>
    </row>
    <row r="1485" spans="1:2" s="48" customFormat="1" x14ac:dyDescent="0.45">
      <c r="A1485" s="38"/>
      <c r="B1485" s="47"/>
    </row>
    <row r="1486" spans="1:2" s="48" customFormat="1" x14ac:dyDescent="0.45">
      <c r="A1486" s="38"/>
      <c r="B1486" s="47"/>
    </row>
    <row r="1487" spans="1:2" s="48" customFormat="1" x14ac:dyDescent="0.45">
      <c r="A1487" s="38"/>
      <c r="B1487" s="47"/>
    </row>
    <row r="1488" spans="1:2" s="48" customFormat="1" x14ac:dyDescent="0.45">
      <c r="A1488" s="38"/>
      <c r="B1488" s="47"/>
    </row>
    <row r="1489" spans="1:2" s="48" customFormat="1" x14ac:dyDescent="0.45">
      <c r="A1489" s="38"/>
      <c r="B1489" s="47"/>
    </row>
    <row r="1490" spans="1:2" s="48" customFormat="1" x14ac:dyDescent="0.45">
      <c r="A1490" s="38"/>
      <c r="B1490" s="47"/>
    </row>
    <row r="1491" spans="1:2" s="48" customFormat="1" x14ac:dyDescent="0.45">
      <c r="A1491" s="38"/>
      <c r="B1491" s="47"/>
    </row>
    <row r="1492" spans="1:2" s="48" customFormat="1" x14ac:dyDescent="0.45">
      <c r="A1492" s="38"/>
      <c r="B1492" s="47"/>
    </row>
    <row r="1493" spans="1:2" s="48" customFormat="1" x14ac:dyDescent="0.45">
      <c r="A1493" s="38"/>
      <c r="B1493" s="47"/>
    </row>
    <row r="1494" spans="1:2" s="48" customFormat="1" x14ac:dyDescent="0.45">
      <c r="A1494" s="38"/>
      <c r="B1494" s="47"/>
    </row>
    <row r="1495" spans="1:2" s="48" customFormat="1" x14ac:dyDescent="0.45">
      <c r="A1495" s="38"/>
      <c r="B1495" s="47"/>
    </row>
    <row r="1496" spans="1:2" s="48" customFormat="1" x14ac:dyDescent="0.45">
      <c r="A1496" s="38"/>
      <c r="B1496" s="47"/>
    </row>
    <row r="1497" spans="1:2" s="48" customFormat="1" x14ac:dyDescent="0.45">
      <c r="A1497" s="38"/>
      <c r="B1497" s="47"/>
    </row>
    <row r="1498" spans="1:2" s="48" customFormat="1" x14ac:dyDescent="0.45">
      <c r="A1498" s="38"/>
      <c r="B1498" s="47"/>
    </row>
    <row r="1499" spans="1:2" s="48" customFormat="1" x14ac:dyDescent="0.45">
      <c r="A1499" s="38"/>
      <c r="B1499" s="47"/>
    </row>
    <row r="1500" spans="1:2" s="48" customFormat="1" x14ac:dyDescent="0.45">
      <c r="A1500" s="38"/>
      <c r="B1500" s="47"/>
    </row>
    <row r="1501" spans="1:2" s="48" customFormat="1" x14ac:dyDescent="0.45">
      <c r="A1501" s="38"/>
      <c r="B1501" s="47"/>
    </row>
    <row r="1502" spans="1:2" s="48" customFormat="1" x14ac:dyDescent="0.45">
      <c r="A1502" s="38"/>
      <c r="B1502" s="47"/>
    </row>
    <row r="1503" spans="1:2" s="48" customFormat="1" x14ac:dyDescent="0.45">
      <c r="A1503" s="38"/>
      <c r="B1503" s="47"/>
    </row>
    <row r="1504" spans="1:2" s="48" customFormat="1" x14ac:dyDescent="0.45">
      <c r="A1504" s="38"/>
      <c r="B1504" s="47"/>
    </row>
    <row r="1505" spans="1:2" s="48" customFormat="1" x14ac:dyDescent="0.45">
      <c r="A1505" s="38"/>
      <c r="B1505" s="47"/>
    </row>
    <row r="1506" spans="1:2" s="48" customFormat="1" x14ac:dyDescent="0.45">
      <c r="A1506" s="38"/>
      <c r="B1506" s="47"/>
    </row>
    <row r="1507" spans="1:2" s="48" customFormat="1" x14ac:dyDescent="0.45">
      <c r="A1507" s="38"/>
      <c r="B1507" s="47"/>
    </row>
    <row r="1508" spans="1:2" s="48" customFormat="1" x14ac:dyDescent="0.45">
      <c r="A1508" s="38"/>
      <c r="B1508" s="47"/>
    </row>
    <row r="1509" spans="1:2" s="48" customFormat="1" x14ac:dyDescent="0.45">
      <c r="A1509" s="38"/>
      <c r="B1509" s="47"/>
    </row>
    <row r="1510" spans="1:2" s="48" customFormat="1" x14ac:dyDescent="0.45">
      <c r="A1510" s="38"/>
      <c r="B1510" s="47"/>
    </row>
    <row r="1511" spans="1:2" s="48" customFormat="1" x14ac:dyDescent="0.45">
      <c r="A1511" s="38"/>
      <c r="B1511" s="47"/>
    </row>
    <row r="1512" spans="1:2" s="48" customFormat="1" x14ac:dyDescent="0.45">
      <c r="A1512" s="38"/>
      <c r="B1512" s="47"/>
    </row>
    <row r="1513" spans="1:2" s="48" customFormat="1" x14ac:dyDescent="0.45">
      <c r="A1513" s="38"/>
      <c r="B1513" s="47"/>
    </row>
    <row r="1514" spans="1:2" s="48" customFormat="1" x14ac:dyDescent="0.45">
      <c r="A1514" s="38"/>
      <c r="B1514" s="47"/>
    </row>
    <row r="1515" spans="1:2" s="48" customFormat="1" x14ac:dyDescent="0.45">
      <c r="A1515" s="38"/>
      <c r="B1515" s="47"/>
    </row>
    <row r="1516" spans="1:2" s="48" customFormat="1" x14ac:dyDescent="0.45">
      <c r="A1516" s="38"/>
      <c r="B1516" s="47"/>
    </row>
    <row r="1517" spans="1:2" s="48" customFormat="1" x14ac:dyDescent="0.45">
      <c r="A1517" s="38"/>
      <c r="B1517" s="47"/>
    </row>
    <row r="1518" spans="1:2" s="48" customFormat="1" x14ac:dyDescent="0.45">
      <c r="A1518" s="38"/>
      <c r="B1518" s="47"/>
    </row>
    <row r="1519" spans="1:2" s="48" customFormat="1" x14ac:dyDescent="0.45">
      <c r="A1519" s="38"/>
      <c r="B1519" s="47"/>
    </row>
    <row r="1520" spans="1:2" s="48" customFormat="1" x14ac:dyDescent="0.45">
      <c r="A1520" s="38"/>
      <c r="B1520" s="47"/>
    </row>
    <row r="1521" spans="1:2" s="48" customFormat="1" x14ac:dyDescent="0.45">
      <c r="A1521" s="38"/>
      <c r="B1521" s="47"/>
    </row>
    <row r="1522" spans="1:2" s="48" customFormat="1" x14ac:dyDescent="0.45">
      <c r="A1522" s="38"/>
      <c r="B1522" s="47"/>
    </row>
    <row r="1523" spans="1:2" s="48" customFormat="1" x14ac:dyDescent="0.45">
      <c r="A1523" s="38"/>
      <c r="B1523" s="47"/>
    </row>
    <row r="1524" spans="1:2" s="48" customFormat="1" x14ac:dyDescent="0.45">
      <c r="A1524" s="38"/>
      <c r="B1524" s="47"/>
    </row>
    <row r="1525" spans="1:2" s="48" customFormat="1" x14ac:dyDescent="0.45">
      <c r="A1525" s="38"/>
      <c r="B1525" s="47"/>
    </row>
    <row r="1526" spans="1:2" s="48" customFormat="1" x14ac:dyDescent="0.45">
      <c r="A1526" s="38"/>
      <c r="B1526" s="47"/>
    </row>
    <row r="1527" spans="1:2" s="48" customFormat="1" x14ac:dyDescent="0.45">
      <c r="A1527" s="38"/>
      <c r="B1527" s="47"/>
    </row>
    <row r="1528" spans="1:2" s="48" customFormat="1" x14ac:dyDescent="0.45">
      <c r="A1528" s="38"/>
      <c r="B1528" s="47"/>
    </row>
    <row r="1529" spans="1:2" s="48" customFormat="1" x14ac:dyDescent="0.45">
      <c r="A1529" s="38"/>
      <c r="B1529" s="47"/>
    </row>
    <row r="1530" spans="1:2" s="48" customFormat="1" x14ac:dyDescent="0.45">
      <c r="A1530" s="38"/>
      <c r="B1530" s="47"/>
    </row>
    <row r="1531" spans="1:2" s="48" customFormat="1" x14ac:dyDescent="0.45">
      <c r="A1531" s="38"/>
      <c r="B1531" s="47"/>
    </row>
    <row r="1532" spans="1:2" s="48" customFormat="1" x14ac:dyDescent="0.45">
      <c r="A1532" s="38"/>
      <c r="B1532" s="47"/>
    </row>
    <row r="1533" spans="1:2" s="48" customFormat="1" x14ac:dyDescent="0.45">
      <c r="A1533" s="38"/>
      <c r="B1533" s="47"/>
    </row>
    <row r="1534" spans="1:2" s="48" customFormat="1" x14ac:dyDescent="0.45">
      <c r="A1534" s="38"/>
      <c r="B1534" s="47"/>
    </row>
    <row r="1535" spans="1:2" s="48" customFormat="1" x14ac:dyDescent="0.45">
      <c r="A1535" s="38"/>
      <c r="B1535" s="47"/>
    </row>
    <row r="1536" spans="1:2" s="48" customFormat="1" x14ac:dyDescent="0.45">
      <c r="A1536" s="38"/>
      <c r="B1536" s="47"/>
    </row>
    <row r="1537" spans="1:2" s="48" customFormat="1" x14ac:dyDescent="0.45">
      <c r="A1537" s="38"/>
      <c r="B1537" s="47"/>
    </row>
    <row r="1538" spans="1:2" s="48" customFormat="1" x14ac:dyDescent="0.45">
      <c r="A1538" s="38"/>
      <c r="B1538" s="47"/>
    </row>
    <row r="1539" spans="1:2" s="48" customFormat="1" x14ac:dyDescent="0.45">
      <c r="A1539" s="38"/>
      <c r="B1539" s="47"/>
    </row>
    <row r="1540" spans="1:2" s="48" customFormat="1" x14ac:dyDescent="0.45">
      <c r="A1540" s="38"/>
      <c r="B1540" s="47"/>
    </row>
    <row r="1541" spans="1:2" s="48" customFormat="1" x14ac:dyDescent="0.45">
      <c r="A1541" s="38"/>
      <c r="B1541" s="47"/>
    </row>
    <row r="1542" spans="1:2" s="48" customFormat="1" x14ac:dyDescent="0.45">
      <c r="A1542" s="38"/>
      <c r="B1542" s="47"/>
    </row>
    <row r="1543" spans="1:2" s="48" customFormat="1" x14ac:dyDescent="0.45">
      <c r="A1543" s="38"/>
      <c r="B1543" s="47"/>
    </row>
    <row r="1544" spans="1:2" s="48" customFormat="1" x14ac:dyDescent="0.45">
      <c r="A1544" s="38"/>
      <c r="B1544" s="47"/>
    </row>
    <row r="1545" spans="1:2" s="48" customFormat="1" x14ac:dyDescent="0.45">
      <c r="A1545" s="38"/>
      <c r="B1545" s="47"/>
    </row>
    <row r="1546" spans="1:2" s="48" customFormat="1" x14ac:dyDescent="0.45">
      <c r="A1546" s="38"/>
      <c r="B1546" s="47"/>
    </row>
    <row r="1547" spans="1:2" s="48" customFormat="1" x14ac:dyDescent="0.45">
      <c r="A1547" s="38"/>
      <c r="B1547" s="47"/>
    </row>
    <row r="1548" spans="1:2" s="48" customFormat="1" x14ac:dyDescent="0.45">
      <c r="A1548" s="38"/>
      <c r="B1548" s="47"/>
    </row>
    <row r="1549" spans="1:2" s="48" customFormat="1" x14ac:dyDescent="0.45">
      <c r="A1549" s="38"/>
      <c r="B1549" s="47"/>
    </row>
    <row r="1550" spans="1:2" s="48" customFormat="1" x14ac:dyDescent="0.45">
      <c r="A1550" s="38"/>
      <c r="B1550" s="47"/>
    </row>
    <row r="1551" spans="1:2" s="48" customFormat="1" x14ac:dyDescent="0.45">
      <c r="A1551" s="38"/>
      <c r="B1551" s="47"/>
    </row>
    <row r="1552" spans="1:2" s="48" customFormat="1" x14ac:dyDescent="0.45">
      <c r="A1552" s="38"/>
      <c r="B1552" s="47"/>
    </row>
    <row r="1553" spans="1:2" s="48" customFormat="1" x14ac:dyDescent="0.45">
      <c r="A1553" s="38"/>
      <c r="B1553" s="47"/>
    </row>
    <row r="1554" spans="1:2" s="48" customFormat="1" x14ac:dyDescent="0.45">
      <c r="A1554" s="38"/>
      <c r="B1554" s="47"/>
    </row>
    <row r="1555" spans="1:2" s="48" customFormat="1" x14ac:dyDescent="0.45">
      <c r="A1555" s="38"/>
      <c r="B1555" s="47"/>
    </row>
    <row r="1556" spans="1:2" s="48" customFormat="1" x14ac:dyDescent="0.45">
      <c r="A1556" s="38"/>
      <c r="B1556" s="47"/>
    </row>
    <row r="1557" spans="1:2" s="48" customFormat="1" x14ac:dyDescent="0.45">
      <c r="A1557" s="38"/>
      <c r="B1557" s="47"/>
    </row>
    <row r="1558" spans="1:2" s="48" customFormat="1" x14ac:dyDescent="0.45">
      <c r="A1558" s="38"/>
      <c r="B1558" s="47"/>
    </row>
    <row r="1559" spans="1:2" s="48" customFormat="1" x14ac:dyDescent="0.45">
      <c r="A1559" s="38"/>
      <c r="B1559" s="47"/>
    </row>
    <row r="1560" spans="1:2" s="48" customFormat="1" x14ac:dyDescent="0.45">
      <c r="A1560" s="38"/>
      <c r="B1560" s="47"/>
    </row>
    <row r="1561" spans="1:2" s="48" customFormat="1" x14ac:dyDescent="0.45">
      <c r="A1561" s="38"/>
      <c r="B1561" s="47"/>
    </row>
    <row r="1562" spans="1:2" s="48" customFormat="1" x14ac:dyDescent="0.45">
      <c r="A1562" s="38"/>
      <c r="B1562" s="47"/>
    </row>
    <row r="1563" spans="1:2" s="48" customFormat="1" x14ac:dyDescent="0.45">
      <c r="A1563" s="38"/>
      <c r="B1563" s="47"/>
    </row>
    <row r="1564" spans="1:2" s="48" customFormat="1" x14ac:dyDescent="0.45">
      <c r="A1564" s="38"/>
      <c r="B1564" s="47"/>
    </row>
    <row r="1565" spans="1:2" s="48" customFormat="1" x14ac:dyDescent="0.45">
      <c r="A1565" s="38"/>
      <c r="B1565" s="47"/>
    </row>
    <row r="1566" spans="1:2" s="48" customFormat="1" x14ac:dyDescent="0.45">
      <c r="A1566" s="38"/>
      <c r="B1566" s="47"/>
    </row>
    <row r="1567" spans="1:2" s="48" customFormat="1" x14ac:dyDescent="0.45">
      <c r="A1567" s="38"/>
      <c r="B1567" s="47"/>
    </row>
    <row r="1568" spans="1:2" s="48" customFormat="1" x14ac:dyDescent="0.45">
      <c r="A1568" s="38"/>
      <c r="B1568" s="47"/>
    </row>
    <row r="1569" spans="1:2" s="48" customFormat="1" x14ac:dyDescent="0.45">
      <c r="A1569" s="38"/>
      <c r="B1569" s="47"/>
    </row>
    <row r="1570" spans="1:2" s="48" customFormat="1" x14ac:dyDescent="0.45">
      <c r="A1570" s="38"/>
      <c r="B1570" s="47"/>
    </row>
    <row r="1571" spans="1:2" s="48" customFormat="1" x14ac:dyDescent="0.45">
      <c r="A1571" s="38"/>
      <c r="B1571" s="47"/>
    </row>
    <row r="1572" spans="1:2" s="48" customFormat="1" x14ac:dyDescent="0.45">
      <c r="A1572" s="38"/>
      <c r="B1572" s="47"/>
    </row>
    <row r="1573" spans="1:2" s="48" customFormat="1" x14ac:dyDescent="0.45">
      <c r="A1573" s="38"/>
      <c r="B1573" s="47"/>
    </row>
    <row r="1574" spans="1:2" s="48" customFormat="1" x14ac:dyDescent="0.45">
      <c r="A1574" s="38"/>
      <c r="B1574" s="47"/>
    </row>
    <row r="1575" spans="1:2" s="48" customFormat="1" x14ac:dyDescent="0.45">
      <c r="A1575" s="38"/>
      <c r="B1575" s="47"/>
    </row>
    <row r="1576" spans="1:2" s="48" customFormat="1" x14ac:dyDescent="0.45">
      <c r="A1576" s="38"/>
      <c r="B1576" s="47"/>
    </row>
    <row r="1577" spans="1:2" s="48" customFormat="1" x14ac:dyDescent="0.45">
      <c r="A1577" s="38"/>
      <c r="B1577" s="47"/>
    </row>
    <row r="1578" spans="1:2" s="48" customFormat="1" x14ac:dyDescent="0.45">
      <c r="A1578" s="38"/>
      <c r="B1578" s="47"/>
    </row>
    <row r="1579" spans="1:2" s="48" customFormat="1" x14ac:dyDescent="0.45">
      <c r="A1579" s="38"/>
      <c r="B1579" s="47"/>
    </row>
    <row r="1580" spans="1:2" s="48" customFormat="1" x14ac:dyDescent="0.45">
      <c r="A1580" s="38"/>
      <c r="B1580" s="47"/>
    </row>
    <row r="1581" spans="1:2" s="48" customFormat="1" x14ac:dyDescent="0.45">
      <c r="A1581" s="38"/>
      <c r="B1581" s="47"/>
    </row>
    <row r="1582" spans="1:2" s="48" customFormat="1" x14ac:dyDescent="0.45">
      <c r="A1582" s="38"/>
      <c r="B1582" s="47"/>
    </row>
    <row r="1583" spans="1:2" s="48" customFormat="1" x14ac:dyDescent="0.45">
      <c r="A1583" s="38"/>
      <c r="B1583" s="47"/>
    </row>
    <row r="1584" spans="1:2" s="48" customFormat="1" x14ac:dyDescent="0.45">
      <c r="A1584" s="38"/>
      <c r="B1584" s="47"/>
    </row>
    <row r="1585" spans="1:2" s="48" customFormat="1" x14ac:dyDescent="0.45">
      <c r="A1585" s="38"/>
      <c r="B1585" s="47"/>
    </row>
    <row r="1586" spans="1:2" s="48" customFormat="1" x14ac:dyDescent="0.45">
      <c r="A1586" s="38"/>
      <c r="B1586" s="47"/>
    </row>
    <row r="1587" spans="1:2" s="48" customFormat="1" x14ac:dyDescent="0.45">
      <c r="A1587" s="38"/>
      <c r="B1587" s="47"/>
    </row>
    <row r="1588" spans="1:2" s="48" customFormat="1" x14ac:dyDescent="0.45">
      <c r="A1588" s="38"/>
      <c r="B1588" s="47"/>
    </row>
    <row r="1589" spans="1:2" s="48" customFormat="1" x14ac:dyDescent="0.45">
      <c r="A1589" s="38"/>
      <c r="B1589" s="47"/>
    </row>
    <row r="1590" spans="1:2" s="48" customFormat="1" x14ac:dyDescent="0.45">
      <c r="A1590" s="38"/>
      <c r="B1590" s="47"/>
    </row>
    <row r="1591" spans="1:2" s="48" customFormat="1" x14ac:dyDescent="0.45">
      <c r="A1591" s="38"/>
      <c r="B1591" s="47"/>
    </row>
    <row r="1592" spans="1:2" s="48" customFormat="1" x14ac:dyDescent="0.45">
      <c r="A1592" s="38"/>
      <c r="B1592" s="47"/>
    </row>
    <row r="1593" spans="1:2" s="48" customFormat="1" x14ac:dyDescent="0.45">
      <c r="A1593" s="38"/>
      <c r="B1593" s="47"/>
    </row>
    <row r="1594" spans="1:2" s="48" customFormat="1" x14ac:dyDescent="0.45">
      <c r="A1594" s="38"/>
      <c r="B1594" s="47"/>
    </row>
    <row r="1595" spans="1:2" s="48" customFormat="1" x14ac:dyDescent="0.45">
      <c r="A1595" s="38"/>
      <c r="B1595" s="47"/>
    </row>
    <row r="1596" spans="1:2" s="48" customFormat="1" x14ac:dyDescent="0.45">
      <c r="A1596" s="38"/>
      <c r="B1596" s="47"/>
    </row>
    <row r="1597" spans="1:2" s="48" customFormat="1" x14ac:dyDescent="0.45">
      <c r="A1597" s="38"/>
      <c r="B1597" s="47"/>
    </row>
    <row r="1598" spans="1:2" s="48" customFormat="1" x14ac:dyDescent="0.45">
      <c r="A1598" s="38"/>
      <c r="B1598" s="47"/>
    </row>
    <row r="1599" spans="1:2" s="48" customFormat="1" x14ac:dyDescent="0.45">
      <c r="A1599" s="38"/>
      <c r="B1599" s="47"/>
    </row>
    <row r="1600" spans="1:2" s="48" customFormat="1" x14ac:dyDescent="0.45">
      <c r="A1600" s="38"/>
      <c r="B1600" s="47"/>
    </row>
    <row r="1601" spans="1:2" s="48" customFormat="1" x14ac:dyDescent="0.45">
      <c r="A1601" s="38"/>
      <c r="B1601" s="47"/>
    </row>
    <row r="1602" spans="1:2" s="48" customFormat="1" x14ac:dyDescent="0.45">
      <c r="A1602" s="38"/>
      <c r="B1602" s="47"/>
    </row>
    <row r="1603" spans="1:2" s="48" customFormat="1" x14ac:dyDescent="0.45">
      <c r="A1603" s="38"/>
      <c r="B1603" s="47"/>
    </row>
    <row r="1604" spans="1:2" s="48" customFormat="1" x14ac:dyDescent="0.45">
      <c r="A1604" s="38"/>
      <c r="B1604" s="47"/>
    </row>
    <row r="1605" spans="1:2" s="48" customFormat="1" x14ac:dyDescent="0.45">
      <c r="A1605" s="38"/>
      <c r="B1605" s="47"/>
    </row>
    <row r="1606" spans="1:2" s="48" customFormat="1" x14ac:dyDescent="0.45">
      <c r="A1606" s="38"/>
      <c r="B1606" s="47"/>
    </row>
    <row r="1607" spans="1:2" s="48" customFormat="1" x14ac:dyDescent="0.45">
      <c r="A1607" s="38"/>
      <c r="B1607" s="47"/>
    </row>
    <row r="1608" spans="1:2" s="48" customFormat="1" x14ac:dyDescent="0.45">
      <c r="A1608" s="38"/>
      <c r="B1608" s="47"/>
    </row>
    <row r="1609" spans="1:2" s="48" customFormat="1" x14ac:dyDescent="0.45">
      <c r="A1609" s="38"/>
      <c r="B1609" s="47"/>
    </row>
    <row r="1610" spans="1:2" s="48" customFormat="1" x14ac:dyDescent="0.45">
      <c r="A1610" s="38"/>
      <c r="B1610" s="47"/>
    </row>
    <row r="1611" spans="1:2" s="48" customFormat="1" x14ac:dyDescent="0.45">
      <c r="A1611" s="38"/>
      <c r="B1611" s="47"/>
    </row>
    <row r="1612" spans="1:2" s="48" customFormat="1" x14ac:dyDescent="0.45">
      <c r="A1612" s="38"/>
      <c r="B1612" s="47"/>
    </row>
    <row r="1613" spans="1:2" s="48" customFormat="1" x14ac:dyDescent="0.45">
      <c r="A1613" s="38"/>
      <c r="B1613" s="47"/>
    </row>
    <row r="1614" spans="1:2" s="48" customFormat="1" x14ac:dyDescent="0.45">
      <c r="A1614" s="38"/>
      <c r="B1614" s="47"/>
    </row>
    <row r="1615" spans="1:2" s="48" customFormat="1" x14ac:dyDescent="0.45">
      <c r="A1615" s="38"/>
      <c r="B1615" s="47"/>
    </row>
    <row r="1616" spans="1:2" s="48" customFormat="1" x14ac:dyDescent="0.45">
      <c r="A1616" s="38"/>
      <c r="B1616" s="47"/>
    </row>
    <row r="1617" spans="1:2" s="48" customFormat="1" x14ac:dyDescent="0.45">
      <c r="A1617" s="38"/>
      <c r="B1617" s="47"/>
    </row>
    <row r="1618" spans="1:2" s="48" customFormat="1" x14ac:dyDescent="0.45">
      <c r="A1618" s="38"/>
      <c r="B1618" s="47"/>
    </row>
    <row r="1619" spans="1:2" s="48" customFormat="1" x14ac:dyDescent="0.45">
      <c r="A1619" s="38"/>
      <c r="B1619" s="47"/>
    </row>
    <row r="1620" spans="1:2" s="48" customFormat="1" x14ac:dyDescent="0.45">
      <c r="A1620" s="38"/>
      <c r="B1620" s="47"/>
    </row>
    <row r="1621" spans="1:2" s="48" customFormat="1" x14ac:dyDescent="0.45">
      <c r="A1621" s="38"/>
      <c r="B1621" s="47"/>
    </row>
    <row r="1622" spans="1:2" s="48" customFormat="1" x14ac:dyDescent="0.45">
      <c r="A1622" s="38"/>
      <c r="B1622" s="47"/>
    </row>
    <row r="1623" spans="1:2" s="48" customFormat="1" x14ac:dyDescent="0.45">
      <c r="A1623" s="38"/>
      <c r="B1623" s="47"/>
    </row>
    <row r="1624" spans="1:2" s="48" customFormat="1" x14ac:dyDescent="0.45">
      <c r="A1624" s="38"/>
      <c r="B1624" s="47"/>
    </row>
    <row r="1625" spans="1:2" s="48" customFormat="1" x14ac:dyDescent="0.45">
      <c r="A1625" s="38"/>
      <c r="B1625" s="47"/>
    </row>
    <row r="1626" spans="1:2" s="48" customFormat="1" x14ac:dyDescent="0.45">
      <c r="A1626" s="38"/>
      <c r="B1626" s="47"/>
    </row>
    <row r="1627" spans="1:2" s="48" customFormat="1" x14ac:dyDescent="0.45">
      <c r="A1627" s="38"/>
      <c r="B1627" s="47"/>
    </row>
    <row r="1628" spans="1:2" s="48" customFormat="1" x14ac:dyDescent="0.45">
      <c r="A1628" s="38"/>
      <c r="B1628" s="47"/>
    </row>
    <row r="1629" spans="1:2" s="48" customFormat="1" x14ac:dyDescent="0.45">
      <c r="A1629" s="38"/>
      <c r="B1629" s="47"/>
    </row>
    <row r="1630" spans="1:2" s="48" customFormat="1" x14ac:dyDescent="0.45">
      <c r="A1630" s="38"/>
      <c r="B1630" s="47"/>
    </row>
    <row r="1631" spans="1:2" s="48" customFormat="1" x14ac:dyDescent="0.45">
      <c r="A1631" s="38"/>
      <c r="B1631" s="47"/>
    </row>
    <row r="1632" spans="1:2" s="48" customFormat="1" x14ac:dyDescent="0.45">
      <c r="A1632" s="38"/>
      <c r="B1632" s="47"/>
    </row>
    <row r="1633" spans="1:2" s="48" customFormat="1" x14ac:dyDescent="0.45">
      <c r="A1633" s="38"/>
      <c r="B1633" s="47"/>
    </row>
    <row r="1634" spans="1:2" s="48" customFormat="1" x14ac:dyDescent="0.45">
      <c r="A1634" s="38"/>
      <c r="B1634" s="47"/>
    </row>
    <row r="1635" spans="1:2" s="48" customFormat="1" x14ac:dyDescent="0.45">
      <c r="A1635" s="38"/>
      <c r="B1635" s="47"/>
    </row>
    <row r="1636" spans="1:2" s="48" customFormat="1" x14ac:dyDescent="0.45">
      <c r="A1636" s="38"/>
      <c r="B1636" s="47"/>
    </row>
    <row r="1637" spans="1:2" s="48" customFormat="1" x14ac:dyDescent="0.45">
      <c r="A1637" s="38"/>
      <c r="B1637" s="47"/>
    </row>
    <row r="1638" spans="1:2" s="48" customFormat="1" x14ac:dyDescent="0.45">
      <c r="A1638" s="38"/>
      <c r="B1638" s="47"/>
    </row>
    <row r="1639" spans="1:2" s="48" customFormat="1" x14ac:dyDescent="0.45">
      <c r="A1639" s="38"/>
      <c r="B1639" s="47"/>
    </row>
    <row r="1640" spans="1:2" s="48" customFormat="1" x14ac:dyDescent="0.45">
      <c r="A1640" s="38"/>
      <c r="B1640" s="47"/>
    </row>
    <row r="1641" spans="1:2" s="48" customFormat="1" x14ac:dyDescent="0.45">
      <c r="A1641" s="38"/>
      <c r="B1641" s="47"/>
    </row>
    <row r="1642" spans="1:2" s="48" customFormat="1" x14ac:dyDescent="0.45">
      <c r="A1642" s="38"/>
      <c r="B1642" s="47"/>
    </row>
    <row r="1643" spans="1:2" s="48" customFormat="1" x14ac:dyDescent="0.45">
      <c r="A1643" s="38"/>
      <c r="B1643" s="47"/>
    </row>
    <row r="1644" spans="1:2" s="48" customFormat="1" x14ac:dyDescent="0.45">
      <c r="A1644" s="38"/>
      <c r="B1644" s="47"/>
    </row>
    <row r="1645" spans="1:2" s="48" customFormat="1" x14ac:dyDescent="0.45">
      <c r="A1645" s="38"/>
      <c r="B1645" s="47"/>
    </row>
    <row r="1646" spans="1:2" s="48" customFormat="1" x14ac:dyDescent="0.45">
      <c r="A1646" s="38"/>
      <c r="B1646" s="47"/>
    </row>
    <row r="1647" spans="1:2" s="48" customFormat="1" x14ac:dyDescent="0.45">
      <c r="A1647" s="38"/>
      <c r="B1647" s="47"/>
    </row>
    <row r="1648" spans="1:2" s="48" customFormat="1" x14ac:dyDescent="0.45">
      <c r="A1648" s="38"/>
      <c r="B1648" s="47"/>
    </row>
    <row r="1649" spans="1:2" s="48" customFormat="1" x14ac:dyDescent="0.45">
      <c r="A1649" s="38"/>
      <c r="B1649" s="47"/>
    </row>
    <row r="1650" spans="1:2" s="48" customFormat="1" x14ac:dyDescent="0.45">
      <c r="A1650" s="38"/>
      <c r="B1650" s="47"/>
    </row>
    <row r="1651" spans="1:2" s="48" customFormat="1" x14ac:dyDescent="0.45">
      <c r="A1651" s="38"/>
      <c r="B1651" s="47"/>
    </row>
    <row r="1652" spans="1:2" s="48" customFormat="1" x14ac:dyDescent="0.45">
      <c r="A1652" s="38"/>
      <c r="B1652" s="47"/>
    </row>
    <row r="1653" spans="1:2" s="48" customFormat="1" x14ac:dyDescent="0.45">
      <c r="A1653" s="38"/>
      <c r="B1653" s="47"/>
    </row>
    <row r="1654" spans="1:2" s="48" customFormat="1" x14ac:dyDescent="0.45">
      <c r="A1654" s="38"/>
      <c r="B1654" s="47"/>
    </row>
    <row r="1655" spans="1:2" s="48" customFormat="1" x14ac:dyDescent="0.45">
      <c r="A1655" s="38"/>
      <c r="B1655" s="47"/>
    </row>
    <row r="1656" spans="1:2" s="48" customFormat="1" x14ac:dyDescent="0.45">
      <c r="A1656" s="38"/>
      <c r="B1656" s="47"/>
    </row>
    <row r="1657" spans="1:2" s="48" customFormat="1" x14ac:dyDescent="0.45">
      <c r="A1657" s="38"/>
      <c r="B1657" s="47"/>
    </row>
    <row r="1658" spans="1:2" s="48" customFormat="1" x14ac:dyDescent="0.45">
      <c r="A1658" s="38"/>
      <c r="B1658" s="47"/>
    </row>
    <row r="1659" spans="1:2" s="48" customFormat="1" x14ac:dyDescent="0.45">
      <c r="A1659" s="38"/>
      <c r="B1659" s="47"/>
    </row>
    <row r="1660" spans="1:2" s="48" customFormat="1" x14ac:dyDescent="0.45">
      <c r="A1660" s="38"/>
      <c r="B1660" s="47"/>
    </row>
    <row r="1661" spans="1:2" s="48" customFormat="1" x14ac:dyDescent="0.45">
      <c r="A1661" s="38"/>
      <c r="B1661" s="47"/>
    </row>
    <row r="1662" spans="1:2" s="48" customFormat="1" x14ac:dyDescent="0.45">
      <c r="A1662" s="38"/>
      <c r="B1662" s="47"/>
    </row>
    <row r="1663" spans="1:2" s="48" customFormat="1" x14ac:dyDescent="0.45">
      <c r="A1663" s="38"/>
      <c r="B1663" s="47"/>
    </row>
    <row r="1664" spans="1:2" s="48" customFormat="1" x14ac:dyDescent="0.45">
      <c r="A1664" s="38"/>
      <c r="B1664" s="47"/>
    </row>
    <row r="1665" spans="1:2" s="48" customFormat="1" x14ac:dyDescent="0.45">
      <c r="A1665" s="38"/>
      <c r="B1665" s="47"/>
    </row>
    <row r="1666" spans="1:2" s="48" customFormat="1" x14ac:dyDescent="0.45">
      <c r="A1666" s="38"/>
      <c r="B1666" s="47"/>
    </row>
    <row r="1667" spans="1:2" s="48" customFormat="1" x14ac:dyDescent="0.45">
      <c r="A1667" s="38"/>
      <c r="B1667" s="47"/>
    </row>
    <row r="1668" spans="1:2" s="48" customFormat="1" x14ac:dyDescent="0.45">
      <c r="A1668" s="38"/>
      <c r="B1668" s="47"/>
    </row>
    <row r="1669" spans="1:2" s="48" customFormat="1" x14ac:dyDescent="0.45">
      <c r="A1669" s="38"/>
      <c r="B1669" s="47"/>
    </row>
    <row r="1670" spans="1:2" s="48" customFormat="1" x14ac:dyDescent="0.45">
      <c r="A1670" s="38"/>
      <c r="B1670" s="47"/>
    </row>
    <row r="1671" spans="1:2" s="48" customFormat="1" x14ac:dyDescent="0.45">
      <c r="A1671" s="38"/>
      <c r="B1671" s="47"/>
    </row>
    <row r="1672" spans="1:2" s="48" customFormat="1" x14ac:dyDescent="0.45">
      <c r="A1672" s="38"/>
      <c r="B1672" s="47"/>
    </row>
    <row r="1673" spans="1:2" s="48" customFormat="1" x14ac:dyDescent="0.45">
      <c r="A1673" s="38"/>
      <c r="B1673" s="47"/>
    </row>
    <row r="1674" spans="1:2" s="48" customFormat="1" x14ac:dyDescent="0.45">
      <c r="A1674" s="38"/>
      <c r="B1674" s="47"/>
    </row>
    <row r="1675" spans="1:2" s="48" customFormat="1" x14ac:dyDescent="0.45">
      <c r="A1675" s="38"/>
      <c r="B1675" s="47"/>
    </row>
    <row r="1676" spans="1:2" s="48" customFormat="1" x14ac:dyDescent="0.45">
      <c r="A1676" s="38"/>
      <c r="B1676" s="47"/>
    </row>
    <row r="1677" spans="1:2" s="48" customFormat="1" x14ac:dyDescent="0.45">
      <c r="A1677" s="38"/>
      <c r="B1677" s="47"/>
    </row>
    <row r="1678" spans="1:2" s="48" customFormat="1" x14ac:dyDescent="0.45">
      <c r="A1678" s="38"/>
      <c r="B1678" s="47"/>
    </row>
    <row r="1679" spans="1:2" s="48" customFormat="1" x14ac:dyDescent="0.45">
      <c r="A1679" s="38"/>
      <c r="B1679" s="47"/>
    </row>
    <row r="1680" spans="1:2" s="48" customFormat="1" x14ac:dyDescent="0.45">
      <c r="A1680" s="38"/>
      <c r="B1680" s="47"/>
    </row>
    <row r="1681" spans="1:2" s="48" customFormat="1" x14ac:dyDescent="0.45">
      <c r="A1681" s="38"/>
      <c r="B1681" s="47"/>
    </row>
    <row r="1682" spans="1:2" s="48" customFormat="1" x14ac:dyDescent="0.45">
      <c r="A1682" s="38"/>
      <c r="B1682" s="47"/>
    </row>
    <row r="1683" spans="1:2" s="48" customFormat="1" x14ac:dyDescent="0.45">
      <c r="A1683" s="38"/>
      <c r="B1683" s="47"/>
    </row>
    <row r="1684" spans="1:2" s="48" customFormat="1" x14ac:dyDescent="0.45">
      <c r="A1684" s="38"/>
      <c r="B1684" s="47"/>
    </row>
    <row r="1685" spans="1:2" s="48" customFormat="1" x14ac:dyDescent="0.45">
      <c r="A1685" s="38"/>
      <c r="B1685" s="47"/>
    </row>
    <row r="1686" spans="1:2" s="48" customFormat="1" x14ac:dyDescent="0.45">
      <c r="A1686" s="38"/>
      <c r="B1686" s="47"/>
    </row>
    <row r="1687" spans="1:2" s="48" customFormat="1" x14ac:dyDescent="0.45">
      <c r="A1687" s="38"/>
      <c r="B1687" s="47"/>
    </row>
    <row r="1688" spans="1:2" s="48" customFormat="1" x14ac:dyDescent="0.45">
      <c r="A1688" s="38"/>
      <c r="B1688" s="47"/>
    </row>
    <row r="1689" spans="1:2" s="48" customFormat="1" x14ac:dyDescent="0.45">
      <c r="A1689" s="38"/>
      <c r="B1689" s="47"/>
    </row>
    <row r="1690" spans="1:2" s="48" customFormat="1" x14ac:dyDescent="0.45">
      <c r="A1690" s="38"/>
      <c r="B1690" s="47"/>
    </row>
    <row r="1691" spans="1:2" s="48" customFormat="1" x14ac:dyDescent="0.45">
      <c r="A1691" s="38"/>
      <c r="B1691" s="47"/>
    </row>
    <row r="1692" spans="1:2" s="48" customFormat="1" x14ac:dyDescent="0.45">
      <c r="A1692" s="38"/>
      <c r="B1692" s="47"/>
    </row>
    <row r="1693" spans="1:2" s="48" customFormat="1" x14ac:dyDescent="0.45">
      <c r="A1693" s="38"/>
      <c r="B1693" s="47"/>
    </row>
    <row r="1694" spans="1:2" s="48" customFormat="1" x14ac:dyDescent="0.45">
      <c r="A1694" s="38"/>
      <c r="B1694" s="47"/>
    </row>
    <row r="1695" spans="1:2" s="48" customFormat="1" x14ac:dyDescent="0.45">
      <c r="A1695" s="38"/>
      <c r="B1695" s="47"/>
    </row>
    <row r="1696" spans="1:2" s="48" customFormat="1" x14ac:dyDescent="0.45">
      <c r="A1696" s="38"/>
      <c r="B1696" s="47"/>
    </row>
    <row r="1697" spans="1:2" s="48" customFormat="1" x14ac:dyDescent="0.45">
      <c r="A1697" s="38"/>
      <c r="B1697" s="47"/>
    </row>
    <row r="1698" spans="1:2" s="48" customFormat="1" x14ac:dyDescent="0.45">
      <c r="A1698" s="38"/>
      <c r="B1698" s="47"/>
    </row>
    <row r="1699" spans="1:2" s="48" customFormat="1" x14ac:dyDescent="0.45">
      <c r="A1699" s="38"/>
      <c r="B1699" s="47"/>
    </row>
    <row r="1700" spans="1:2" s="48" customFormat="1" x14ac:dyDescent="0.45">
      <c r="A1700" s="38"/>
      <c r="B1700" s="47"/>
    </row>
    <row r="1701" spans="1:2" s="48" customFormat="1" x14ac:dyDescent="0.45">
      <c r="A1701" s="38"/>
      <c r="B1701" s="47"/>
    </row>
    <row r="1702" spans="1:2" s="48" customFormat="1" x14ac:dyDescent="0.45">
      <c r="A1702" s="38"/>
      <c r="B1702" s="47"/>
    </row>
    <row r="1703" spans="1:2" s="48" customFormat="1" x14ac:dyDescent="0.45">
      <c r="A1703" s="38"/>
      <c r="B1703" s="47"/>
    </row>
    <row r="1704" spans="1:2" s="48" customFormat="1" x14ac:dyDescent="0.45">
      <c r="A1704" s="38"/>
      <c r="B1704" s="47"/>
    </row>
    <row r="1705" spans="1:2" s="48" customFormat="1" x14ac:dyDescent="0.45">
      <c r="A1705" s="38"/>
      <c r="B1705" s="47"/>
    </row>
    <row r="1706" spans="1:2" s="48" customFormat="1" x14ac:dyDescent="0.45">
      <c r="A1706" s="38"/>
      <c r="B1706" s="47"/>
    </row>
    <row r="1707" spans="1:2" s="48" customFormat="1" x14ac:dyDescent="0.45">
      <c r="A1707" s="38"/>
      <c r="B1707" s="47"/>
    </row>
    <row r="1708" spans="1:2" s="48" customFormat="1" x14ac:dyDescent="0.45">
      <c r="A1708" s="38"/>
      <c r="B1708" s="47"/>
    </row>
    <row r="1709" spans="1:2" s="48" customFormat="1" x14ac:dyDescent="0.45">
      <c r="A1709" s="38"/>
      <c r="B1709" s="47"/>
    </row>
    <row r="1710" spans="1:2" s="48" customFormat="1" x14ac:dyDescent="0.45">
      <c r="A1710" s="38"/>
      <c r="B1710" s="47"/>
    </row>
    <row r="1711" spans="1:2" s="48" customFormat="1" x14ac:dyDescent="0.45">
      <c r="A1711" s="38"/>
      <c r="B1711" s="47"/>
    </row>
    <row r="1712" spans="1:2" s="48" customFormat="1" x14ac:dyDescent="0.45">
      <c r="A1712" s="38"/>
      <c r="B1712" s="47"/>
    </row>
    <row r="1713" spans="1:2" s="48" customFormat="1" x14ac:dyDescent="0.45">
      <c r="A1713" s="38"/>
      <c r="B1713" s="47"/>
    </row>
    <row r="1714" spans="1:2" s="48" customFormat="1" x14ac:dyDescent="0.45">
      <c r="A1714" s="38"/>
      <c r="B1714" s="47"/>
    </row>
    <row r="1715" spans="1:2" s="48" customFormat="1" x14ac:dyDescent="0.45">
      <c r="A1715" s="38"/>
      <c r="B1715" s="47"/>
    </row>
    <row r="1716" spans="1:2" s="48" customFormat="1" x14ac:dyDescent="0.45">
      <c r="A1716" s="38"/>
      <c r="B1716" s="47"/>
    </row>
    <row r="1717" spans="1:2" s="48" customFormat="1" x14ac:dyDescent="0.45">
      <c r="A1717" s="38"/>
      <c r="B1717" s="47"/>
    </row>
    <row r="1718" spans="1:2" s="48" customFormat="1" x14ac:dyDescent="0.45">
      <c r="A1718" s="38"/>
      <c r="B1718" s="47"/>
    </row>
    <row r="1719" spans="1:2" s="48" customFormat="1" x14ac:dyDescent="0.45">
      <c r="A1719" s="38"/>
      <c r="B1719" s="47"/>
    </row>
    <row r="1720" spans="1:2" s="48" customFormat="1" x14ac:dyDescent="0.45">
      <c r="A1720" s="38"/>
      <c r="B1720" s="47"/>
    </row>
    <row r="1721" spans="1:2" s="48" customFormat="1" x14ac:dyDescent="0.45">
      <c r="A1721" s="38"/>
      <c r="B1721" s="47"/>
    </row>
    <row r="1722" spans="1:2" s="48" customFormat="1" x14ac:dyDescent="0.45">
      <c r="A1722" s="38"/>
      <c r="B1722" s="47"/>
    </row>
    <row r="1723" spans="1:2" s="48" customFormat="1" x14ac:dyDescent="0.45">
      <c r="A1723" s="38"/>
      <c r="B1723" s="47"/>
    </row>
    <row r="1724" spans="1:2" s="48" customFormat="1" x14ac:dyDescent="0.45">
      <c r="A1724" s="38"/>
      <c r="B1724" s="47"/>
    </row>
    <row r="1725" spans="1:2" s="48" customFormat="1" x14ac:dyDescent="0.45">
      <c r="A1725" s="38"/>
      <c r="B1725" s="47"/>
    </row>
    <row r="1726" spans="1:2" s="48" customFormat="1" x14ac:dyDescent="0.45">
      <c r="A1726" s="38"/>
      <c r="B1726" s="47"/>
    </row>
    <row r="1727" spans="1:2" s="48" customFormat="1" x14ac:dyDescent="0.45">
      <c r="A1727" s="38"/>
      <c r="B1727" s="47"/>
    </row>
    <row r="1728" spans="1:2" s="48" customFormat="1" x14ac:dyDescent="0.45">
      <c r="A1728" s="38"/>
      <c r="B1728" s="47"/>
    </row>
    <row r="1729" spans="1:2" s="48" customFormat="1" x14ac:dyDescent="0.45">
      <c r="A1729" s="38"/>
      <c r="B1729" s="47"/>
    </row>
    <row r="1730" spans="1:2" s="48" customFormat="1" x14ac:dyDescent="0.45">
      <c r="A1730" s="38"/>
      <c r="B1730" s="47"/>
    </row>
    <row r="1731" spans="1:2" s="48" customFormat="1" x14ac:dyDescent="0.45">
      <c r="A1731" s="38"/>
      <c r="B1731" s="47"/>
    </row>
    <row r="1732" spans="1:2" s="48" customFormat="1" x14ac:dyDescent="0.45">
      <c r="A1732" s="38"/>
      <c r="B1732" s="47"/>
    </row>
    <row r="1733" spans="1:2" s="48" customFormat="1" x14ac:dyDescent="0.45">
      <c r="A1733" s="38"/>
      <c r="B1733" s="47"/>
    </row>
    <row r="1734" spans="1:2" s="48" customFormat="1" x14ac:dyDescent="0.45">
      <c r="A1734" s="38"/>
      <c r="B1734" s="47"/>
    </row>
    <row r="1735" spans="1:2" s="48" customFormat="1" x14ac:dyDescent="0.45">
      <c r="A1735" s="38"/>
      <c r="B1735" s="47"/>
    </row>
    <row r="1736" spans="1:2" s="48" customFormat="1" x14ac:dyDescent="0.45">
      <c r="A1736" s="38"/>
      <c r="B1736" s="47"/>
    </row>
    <row r="1737" spans="1:2" s="48" customFormat="1" x14ac:dyDescent="0.45">
      <c r="A1737" s="38"/>
      <c r="B1737" s="47"/>
    </row>
    <row r="1738" spans="1:2" s="48" customFormat="1" x14ac:dyDescent="0.45">
      <c r="A1738" s="38"/>
      <c r="B1738" s="47"/>
    </row>
    <row r="1739" spans="1:2" s="48" customFormat="1" x14ac:dyDescent="0.45">
      <c r="A1739" s="38"/>
      <c r="B1739" s="47"/>
    </row>
    <row r="1740" spans="1:2" s="48" customFormat="1" x14ac:dyDescent="0.45">
      <c r="A1740" s="38"/>
      <c r="B1740" s="47"/>
    </row>
    <row r="1741" spans="1:2" s="48" customFormat="1" x14ac:dyDescent="0.45">
      <c r="A1741" s="38"/>
      <c r="B1741" s="47"/>
    </row>
    <row r="1742" spans="1:2" s="48" customFormat="1" x14ac:dyDescent="0.45">
      <c r="A1742" s="38"/>
      <c r="B1742" s="47"/>
    </row>
    <row r="1743" spans="1:2" s="48" customFormat="1" x14ac:dyDescent="0.45">
      <c r="A1743" s="38"/>
      <c r="B1743" s="47"/>
    </row>
    <row r="1744" spans="1:2" s="48" customFormat="1" x14ac:dyDescent="0.45">
      <c r="A1744" s="38"/>
      <c r="B1744" s="47"/>
    </row>
    <row r="1745" spans="1:2" s="48" customFormat="1" x14ac:dyDescent="0.45">
      <c r="A1745" s="38"/>
      <c r="B1745" s="47"/>
    </row>
    <row r="1746" spans="1:2" s="48" customFormat="1" x14ac:dyDescent="0.45">
      <c r="A1746" s="38"/>
      <c r="B1746" s="47"/>
    </row>
    <row r="1747" spans="1:2" s="48" customFormat="1" x14ac:dyDescent="0.45">
      <c r="A1747" s="38"/>
      <c r="B1747" s="47"/>
    </row>
    <row r="1748" spans="1:2" s="48" customFormat="1" x14ac:dyDescent="0.45">
      <c r="A1748" s="38"/>
      <c r="B1748" s="47"/>
    </row>
    <row r="1749" spans="1:2" s="48" customFormat="1" x14ac:dyDescent="0.45">
      <c r="A1749" s="38"/>
      <c r="B1749" s="47"/>
    </row>
    <row r="1750" spans="1:2" s="48" customFormat="1" x14ac:dyDescent="0.45">
      <c r="A1750" s="38"/>
      <c r="B1750" s="47"/>
    </row>
    <row r="1751" spans="1:2" s="48" customFormat="1" x14ac:dyDescent="0.45">
      <c r="A1751" s="38"/>
      <c r="B1751" s="47"/>
    </row>
    <row r="1752" spans="1:2" s="48" customFormat="1" x14ac:dyDescent="0.45">
      <c r="A1752" s="38"/>
      <c r="B1752" s="47"/>
    </row>
    <row r="1753" spans="1:2" s="48" customFormat="1" x14ac:dyDescent="0.45">
      <c r="A1753" s="38"/>
      <c r="B1753" s="47"/>
    </row>
    <row r="1754" spans="1:2" s="48" customFormat="1" x14ac:dyDescent="0.45">
      <c r="A1754" s="38"/>
      <c r="B1754" s="47"/>
    </row>
    <row r="1755" spans="1:2" s="48" customFormat="1" x14ac:dyDescent="0.45">
      <c r="A1755" s="38"/>
      <c r="B1755" s="47"/>
    </row>
    <row r="1756" spans="1:2" s="48" customFormat="1" x14ac:dyDescent="0.45">
      <c r="A1756" s="38"/>
      <c r="B1756" s="47"/>
    </row>
    <row r="1757" spans="1:2" s="48" customFormat="1" x14ac:dyDescent="0.45">
      <c r="A1757" s="38"/>
      <c r="B1757" s="47"/>
    </row>
    <row r="1758" spans="1:2" s="48" customFormat="1" x14ac:dyDescent="0.45">
      <c r="A1758" s="38"/>
      <c r="B1758" s="47"/>
    </row>
    <row r="1759" spans="1:2" s="48" customFormat="1" x14ac:dyDescent="0.45">
      <c r="A1759" s="38"/>
      <c r="B1759" s="47"/>
    </row>
    <row r="1760" spans="1:2" s="48" customFormat="1" x14ac:dyDescent="0.45">
      <c r="A1760" s="38"/>
      <c r="B1760" s="47"/>
    </row>
    <row r="1761" spans="1:2" s="48" customFormat="1" x14ac:dyDescent="0.45">
      <c r="A1761" s="38"/>
      <c r="B1761" s="47"/>
    </row>
    <row r="1762" spans="1:2" s="48" customFormat="1" x14ac:dyDescent="0.45">
      <c r="A1762" s="38"/>
      <c r="B1762" s="47"/>
    </row>
    <row r="1763" spans="1:2" s="48" customFormat="1" x14ac:dyDescent="0.45">
      <c r="A1763" s="38"/>
      <c r="B1763" s="47"/>
    </row>
    <row r="1764" spans="1:2" s="48" customFormat="1" x14ac:dyDescent="0.45">
      <c r="A1764" s="38"/>
      <c r="B1764" s="47"/>
    </row>
    <row r="1765" spans="1:2" s="48" customFormat="1" x14ac:dyDescent="0.45">
      <c r="A1765" s="38"/>
      <c r="B1765" s="47"/>
    </row>
    <row r="1766" spans="1:2" s="48" customFormat="1" x14ac:dyDescent="0.45">
      <c r="A1766" s="38"/>
      <c r="B1766" s="47"/>
    </row>
    <row r="1767" spans="1:2" s="48" customFormat="1" x14ac:dyDescent="0.45">
      <c r="A1767" s="38"/>
      <c r="B1767" s="47"/>
    </row>
    <row r="1768" spans="1:2" s="48" customFormat="1" x14ac:dyDescent="0.45">
      <c r="A1768" s="38"/>
      <c r="B1768" s="47"/>
    </row>
    <row r="1769" spans="1:2" s="48" customFormat="1" x14ac:dyDescent="0.45">
      <c r="A1769" s="38"/>
      <c r="B1769" s="47"/>
    </row>
    <row r="1770" spans="1:2" s="48" customFormat="1" x14ac:dyDescent="0.45">
      <c r="A1770" s="38"/>
      <c r="B1770" s="47"/>
    </row>
    <row r="1771" spans="1:2" s="48" customFormat="1" x14ac:dyDescent="0.45">
      <c r="A1771" s="38"/>
      <c r="B1771" s="47"/>
    </row>
    <row r="1772" spans="1:2" s="48" customFormat="1" x14ac:dyDescent="0.45">
      <c r="A1772" s="38"/>
      <c r="B1772" s="47"/>
    </row>
    <row r="1773" spans="1:2" s="48" customFormat="1" x14ac:dyDescent="0.45">
      <c r="A1773" s="38"/>
      <c r="B1773" s="47"/>
    </row>
    <row r="1774" spans="1:2" s="48" customFormat="1" x14ac:dyDescent="0.45">
      <c r="A1774" s="38"/>
      <c r="B1774" s="47"/>
    </row>
    <row r="1775" spans="1:2" s="48" customFormat="1" x14ac:dyDescent="0.45">
      <c r="A1775" s="38"/>
      <c r="B1775" s="47"/>
    </row>
    <row r="1776" spans="1:2" s="48" customFormat="1" x14ac:dyDescent="0.45">
      <c r="A1776" s="38"/>
      <c r="B1776" s="47"/>
    </row>
    <row r="1777" spans="1:2" s="48" customFormat="1" x14ac:dyDescent="0.45">
      <c r="A1777" s="38"/>
      <c r="B1777" s="47"/>
    </row>
    <row r="1778" spans="1:2" s="48" customFormat="1" x14ac:dyDescent="0.45">
      <c r="A1778" s="38"/>
      <c r="B1778" s="47"/>
    </row>
    <row r="1779" spans="1:2" s="48" customFormat="1" x14ac:dyDescent="0.45">
      <c r="A1779" s="38"/>
      <c r="B1779" s="47"/>
    </row>
    <row r="1780" spans="1:2" s="48" customFormat="1" x14ac:dyDescent="0.45">
      <c r="A1780" s="38"/>
      <c r="B1780" s="47"/>
    </row>
    <row r="1781" spans="1:2" s="48" customFormat="1" x14ac:dyDescent="0.45">
      <c r="A1781" s="38"/>
      <c r="B1781" s="47"/>
    </row>
    <row r="1782" spans="1:2" s="48" customFormat="1" x14ac:dyDescent="0.45">
      <c r="A1782" s="38"/>
      <c r="B1782" s="47"/>
    </row>
    <row r="1783" spans="1:2" s="48" customFormat="1" x14ac:dyDescent="0.45">
      <c r="A1783" s="38"/>
      <c r="B1783" s="47"/>
    </row>
    <row r="1784" spans="1:2" s="48" customFormat="1" x14ac:dyDescent="0.45">
      <c r="A1784" s="38"/>
      <c r="B1784" s="47"/>
    </row>
  </sheetData>
  <mergeCells count="1">
    <mergeCell ref="B2:C2"/>
  </mergeCells>
  <printOptions horizontalCentered="1"/>
  <pageMargins left="0" right="0" top="0.98425196850393704" bottom="0.55118110236220474" header="0.31496062992125984" footer="0.31496062992125984"/>
  <pageSetup scale="26" orientation="portrait" r:id="rId1"/>
  <headerFooter>
    <oddFooter>&amp;RPág. &amp;P de &amp;N</oddFooter>
  </headerFooter>
  <ignoredErrors>
    <ignoredError sqref="C46 C49" numberStoredAsText="1"/>
  </ignoredError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83"/>
  <sheetViews>
    <sheetView showGridLines="0" view="pageBreakPreview" topLeftCell="A4" zoomScale="90" zoomScaleNormal="100" zoomScaleSheetLayoutView="90" workbookViewId="0">
      <selection activeCell="F9" sqref="F9:G9"/>
    </sheetView>
  </sheetViews>
  <sheetFormatPr baseColWidth="10" defaultColWidth="21" defaultRowHeight="18.5" x14ac:dyDescent="0.35"/>
  <cols>
    <col min="1" max="1" width="2.81640625" style="42" customWidth="1"/>
    <col min="2" max="2" width="75.54296875" style="42" customWidth="1"/>
    <col min="3" max="3" width="76.26953125" style="45" customWidth="1"/>
    <col min="4" max="7" width="21" style="561"/>
    <col min="8" max="240" width="21" style="42"/>
    <col min="241" max="242" width="40.7265625" style="42" customWidth="1"/>
    <col min="243" max="243" width="21" style="42"/>
    <col min="244" max="244" width="10.1796875" style="42" customWidth="1"/>
    <col min="245" max="245" width="26.81640625" style="42" customWidth="1"/>
    <col min="246" max="251" width="21" style="42"/>
    <col min="252" max="252" width="2.81640625" style="42" customWidth="1"/>
    <col min="253" max="254" width="99.54296875" style="42" customWidth="1"/>
    <col min="255" max="496" width="21" style="42"/>
    <col min="497" max="498" width="40.7265625" style="42" customWidth="1"/>
    <col min="499" max="499" width="21" style="42"/>
    <col min="500" max="500" width="10.1796875" style="42" customWidth="1"/>
    <col min="501" max="501" width="26.81640625" style="42" customWidth="1"/>
    <col min="502" max="507" width="21" style="42"/>
    <col min="508" max="508" width="2.81640625" style="42" customWidth="1"/>
    <col min="509" max="510" width="99.54296875" style="42" customWidth="1"/>
    <col min="511" max="752" width="21" style="42"/>
    <col min="753" max="754" width="40.7265625" style="42" customWidth="1"/>
    <col min="755" max="755" width="21" style="42"/>
    <col min="756" max="756" width="10.1796875" style="42" customWidth="1"/>
    <col min="757" max="757" width="26.81640625" style="42" customWidth="1"/>
    <col min="758" max="763" width="21" style="42"/>
    <col min="764" max="764" width="2.81640625" style="42" customWidth="1"/>
    <col min="765" max="766" width="99.54296875" style="42" customWidth="1"/>
    <col min="767" max="1008" width="21" style="42"/>
    <col min="1009" max="1010" width="40.7265625" style="42" customWidth="1"/>
    <col min="1011" max="1011" width="21" style="42"/>
    <col min="1012" max="1012" width="10.1796875" style="42" customWidth="1"/>
    <col min="1013" max="1013" width="26.81640625" style="42" customWidth="1"/>
    <col min="1014" max="1019" width="21" style="42"/>
    <col min="1020" max="1020" width="2.81640625" style="42" customWidth="1"/>
    <col min="1021" max="1022" width="99.54296875" style="42" customWidth="1"/>
    <col min="1023" max="1264" width="21" style="42"/>
    <col min="1265" max="1266" width="40.7265625" style="42" customWidth="1"/>
    <col min="1267" max="1267" width="21" style="42"/>
    <col min="1268" max="1268" width="10.1796875" style="42" customWidth="1"/>
    <col min="1269" max="1269" width="26.81640625" style="42" customWidth="1"/>
    <col min="1270" max="1275" width="21" style="42"/>
    <col min="1276" max="1276" width="2.81640625" style="42" customWidth="1"/>
    <col min="1277" max="1278" width="99.54296875" style="42" customWidth="1"/>
    <col min="1279" max="1520" width="21" style="42"/>
    <col min="1521" max="1522" width="40.7265625" style="42" customWidth="1"/>
    <col min="1523" max="1523" width="21" style="42"/>
    <col min="1524" max="1524" width="10.1796875" style="42" customWidth="1"/>
    <col min="1525" max="1525" width="26.81640625" style="42" customWidth="1"/>
    <col min="1526" max="1531" width="21" style="42"/>
    <col min="1532" max="1532" width="2.81640625" style="42" customWidth="1"/>
    <col min="1533" max="1534" width="99.54296875" style="42" customWidth="1"/>
    <col min="1535" max="1776" width="21" style="42"/>
    <col min="1777" max="1778" width="40.7265625" style="42" customWidth="1"/>
    <col min="1779" max="1779" width="21" style="42"/>
    <col min="1780" max="1780" width="10.1796875" style="42" customWidth="1"/>
    <col min="1781" max="1781" width="26.81640625" style="42" customWidth="1"/>
    <col min="1782" max="1787" width="21" style="42"/>
    <col min="1788" max="1788" width="2.81640625" style="42" customWidth="1"/>
    <col min="1789" max="1790" width="99.54296875" style="42" customWidth="1"/>
    <col min="1791" max="2032" width="21" style="42"/>
    <col min="2033" max="2034" width="40.7265625" style="42" customWidth="1"/>
    <col min="2035" max="2035" width="21" style="42"/>
    <col min="2036" max="2036" width="10.1796875" style="42" customWidth="1"/>
    <col min="2037" max="2037" width="26.81640625" style="42" customWidth="1"/>
    <col min="2038" max="2043" width="21" style="42"/>
    <col min="2044" max="2044" width="2.81640625" style="42" customWidth="1"/>
    <col min="2045" max="2046" width="99.54296875" style="42" customWidth="1"/>
    <col min="2047" max="2288" width="21" style="42"/>
    <col min="2289" max="2290" width="40.7265625" style="42" customWidth="1"/>
    <col min="2291" max="2291" width="21" style="42"/>
    <col min="2292" max="2292" width="10.1796875" style="42" customWidth="1"/>
    <col min="2293" max="2293" width="26.81640625" style="42" customWidth="1"/>
    <col min="2294" max="2299" width="21" style="42"/>
    <col min="2300" max="2300" width="2.81640625" style="42" customWidth="1"/>
    <col min="2301" max="2302" width="99.54296875" style="42" customWidth="1"/>
    <col min="2303" max="2544" width="21" style="42"/>
    <col min="2545" max="2546" width="40.7265625" style="42" customWidth="1"/>
    <col min="2547" max="2547" width="21" style="42"/>
    <col min="2548" max="2548" width="10.1796875" style="42" customWidth="1"/>
    <col min="2549" max="2549" width="26.81640625" style="42" customWidth="1"/>
    <col min="2550" max="2555" width="21" style="42"/>
    <col min="2556" max="2556" width="2.81640625" style="42" customWidth="1"/>
    <col min="2557" max="2558" width="99.54296875" style="42" customWidth="1"/>
    <col min="2559" max="2800" width="21" style="42"/>
    <col min="2801" max="2802" width="40.7265625" style="42" customWidth="1"/>
    <col min="2803" max="2803" width="21" style="42"/>
    <col min="2804" max="2804" width="10.1796875" style="42" customWidth="1"/>
    <col min="2805" max="2805" width="26.81640625" style="42" customWidth="1"/>
    <col min="2806" max="2811" width="21" style="42"/>
    <col min="2812" max="2812" width="2.81640625" style="42" customWidth="1"/>
    <col min="2813" max="2814" width="99.54296875" style="42" customWidth="1"/>
    <col min="2815" max="3056" width="21" style="42"/>
    <col min="3057" max="3058" width="40.7265625" style="42" customWidth="1"/>
    <col min="3059" max="3059" width="21" style="42"/>
    <col min="3060" max="3060" width="10.1796875" style="42" customWidth="1"/>
    <col min="3061" max="3061" width="26.81640625" style="42" customWidth="1"/>
    <col min="3062" max="3067" width="21" style="42"/>
    <col min="3068" max="3068" width="2.81640625" style="42" customWidth="1"/>
    <col min="3069" max="3070" width="99.54296875" style="42" customWidth="1"/>
    <col min="3071" max="3312" width="21" style="42"/>
    <col min="3313" max="3314" width="40.7265625" style="42" customWidth="1"/>
    <col min="3315" max="3315" width="21" style="42"/>
    <col min="3316" max="3316" width="10.1796875" style="42" customWidth="1"/>
    <col min="3317" max="3317" width="26.81640625" style="42" customWidth="1"/>
    <col min="3318" max="3323" width="21" style="42"/>
    <col min="3324" max="3324" width="2.81640625" style="42" customWidth="1"/>
    <col min="3325" max="3326" width="99.54296875" style="42" customWidth="1"/>
    <col min="3327" max="3568" width="21" style="42"/>
    <col min="3569" max="3570" width="40.7265625" style="42" customWidth="1"/>
    <col min="3571" max="3571" width="21" style="42"/>
    <col min="3572" max="3572" width="10.1796875" style="42" customWidth="1"/>
    <col min="3573" max="3573" width="26.81640625" style="42" customWidth="1"/>
    <col min="3574" max="3579" width="21" style="42"/>
    <col min="3580" max="3580" width="2.81640625" style="42" customWidth="1"/>
    <col min="3581" max="3582" width="99.54296875" style="42" customWidth="1"/>
    <col min="3583" max="3824" width="21" style="42"/>
    <col min="3825" max="3826" width="40.7265625" style="42" customWidth="1"/>
    <col min="3827" max="3827" width="21" style="42"/>
    <col min="3828" max="3828" width="10.1796875" style="42" customWidth="1"/>
    <col min="3829" max="3829" width="26.81640625" style="42" customWidth="1"/>
    <col min="3830" max="3835" width="21" style="42"/>
    <col min="3836" max="3836" width="2.81640625" style="42" customWidth="1"/>
    <col min="3837" max="3838" width="99.54296875" style="42" customWidth="1"/>
    <col min="3839" max="4080" width="21" style="42"/>
    <col min="4081" max="4082" width="40.7265625" style="42" customWidth="1"/>
    <col min="4083" max="4083" width="21" style="42"/>
    <col min="4084" max="4084" width="10.1796875" style="42" customWidth="1"/>
    <col min="4085" max="4085" width="26.81640625" style="42" customWidth="1"/>
    <col min="4086" max="4091" width="21" style="42"/>
    <col min="4092" max="4092" width="2.81640625" style="42" customWidth="1"/>
    <col min="4093" max="4094" width="99.54296875" style="42" customWidth="1"/>
    <col min="4095" max="4336" width="21" style="42"/>
    <col min="4337" max="4338" width="40.7265625" style="42" customWidth="1"/>
    <col min="4339" max="4339" width="21" style="42"/>
    <col min="4340" max="4340" width="10.1796875" style="42" customWidth="1"/>
    <col min="4341" max="4341" width="26.81640625" style="42" customWidth="1"/>
    <col min="4342" max="4347" width="21" style="42"/>
    <col min="4348" max="4348" width="2.81640625" style="42" customWidth="1"/>
    <col min="4349" max="4350" width="99.54296875" style="42" customWidth="1"/>
    <col min="4351" max="4592" width="21" style="42"/>
    <col min="4593" max="4594" width="40.7265625" style="42" customWidth="1"/>
    <col min="4595" max="4595" width="21" style="42"/>
    <col min="4596" max="4596" width="10.1796875" style="42" customWidth="1"/>
    <col min="4597" max="4597" width="26.81640625" style="42" customWidth="1"/>
    <col min="4598" max="4603" width="21" style="42"/>
    <col min="4604" max="4604" width="2.81640625" style="42" customWidth="1"/>
    <col min="4605" max="4606" width="99.54296875" style="42" customWidth="1"/>
    <col min="4607" max="4848" width="21" style="42"/>
    <col min="4849" max="4850" width="40.7265625" style="42" customWidth="1"/>
    <col min="4851" max="4851" width="21" style="42"/>
    <col min="4852" max="4852" width="10.1796875" style="42" customWidth="1"/>
    <col min="4853" max="4853" width="26.81640625" style="42" customWidth="1"/>
    <col min="4854" max="4859" width="21" style="42"/>
    <col min="4860" max="4860" width="2.81640625" style="42" customWidth="1"/>
    <col min="4861" max="4862" width="99.54296875" style="42" customWidth="1"/>
    <col min="4863" max="5104" width="21" style="42"/>
    <col min="5105" max="5106" width="40.7265625" style="42" customWidth="1"/>
    <col min="5107" max="5107" width="21" style="42"/>
    <col min="5108" max="5108" width="10.1796875" style="42" customWidth="1"/>
    <col min="5109" max="5109" width="26.81640625" style="42" customWidth="1"/>
    <col min="5110" max="5115" width="21" style="42"/>
    <col min="5116" max="5116" width="2.81640625" style="42" customWidth="1"/>
    <col min="5117" max="5118" width="99.54296875" style="42" customWidth="1"/>
    <col min="5119" max="5360" width="21" style="42"/>
    <col min="5361" max="5362" width="40.7265625" style="42" customWidth="1"/>
    <col min="5363" max="5363" width="21" style="42"/>
    <col min="5364" max="5364" width="10.1796875" style="42" customWidth="1"/>
    <col min="5365" max="5365" width="26.81640625" style="42" customWidth="1"/>
    <col min="5366" max="5371" width="21" style="42"/>
    <col min="5372" max="5372" width="2.81640625" style="42" customWidth="1"/>
    <col min="5373" max="5374" width="99.54296875" style="42" customWidth="1"/>
    <col min="5375" max="5616" width="21" style="42"/>
    <col min="5617" max="5618" width="40.7265625" style="42" customWidth="1"/>
    <col min="5619" max="5619" width="21" style="42"/>
    <col min="5620" max="5620" width="10.1796875" style="42" customWidth="1"/>
    <col min="5621" max="5621" width="26.81640625" style="42" customWidth="1"/>
    <col min="5622" max="5627" width="21" style="42"/>
    <col min="5628" max="5628" width="2.81640625" style="42" customWidth="1"/>
    <col min="5629" max="5630" width="99.54296875" style="42" customWidth="1"/>
    <col min="5631" max="5872" width="21" style="42"/>
    <col min="5873" max="5874" width="40.7265625" style="42" customWidth="1"/>
    <col min="5875" max="5875" width="21" style="42"/>
    <col min="5876" max="5876" width="10.1796875" style="42" customWidth="1"/>
    <col min="5877" max="5877" width="26.81640625" style="42" customWidth="1"/>
    <col min="5878" max="5883" width="21" style="42"/>
    <col min="5884" max="5884" width="2.81640625" style="42" customWidth="1"/>
    <col min="5885" max="5886" width="99.54296875" style="42" customWidth="1"/>
    <col min="5887" max="6128" width="21" style="42"/>
    <col min="6129" max="6130" width="40.7265625" style="42" customWidth="1"/>
    <col min="6131" max="6131" width="21" style="42"/>
    <col min="6132" max="6132" width="10.1796875" style="42" customWidth="1"/>
    <col min="6133" max="6133" width="26.81640625" style="42" customWidth="1"/>
    <col min="6134" max="6139" width="21" style="42"/>
    <col min="6140" max="6140" width="2.81640625" style="42" customWidth="1"/>
    <col min="6141" max="6142" width="99.54296875" style="42" customWidth="1"/>
    <col min="6143" max="6384" width="21" style="42"/>
    <col min="6385" max="6386" width="40.7265625" style="42" customWidth="1"/>
    <col min="6387" max="6387" width="21" style="42"/>
    <col min="6388" max="6388" width="10.1796875" style="42" customWidth="1"/>
    <col min="6389" max="6389" width="26.81640625" style="42" customWidth="1"/>
    <col min="6390" max="6395" width="21" style="42"/>
    <col min="6396" max="6396" width="2.81640625" style="42" customWidth="1"/>
    <col min="6397" max="6398" width="99.54296875" style="42" customWidth="1"/>
    <col min="6399" max="6640" width="21" style="42"/>
    <col min="6641" max="6642" width="40.7265625" style="42" customWidth="1"/>
    <col min="6643" max="6643" width="21" style="42"/>
    <col min="6644" max="6644" width="10.1796875" style="42" customWidth="1"/>
    <col min="6645" max="6645" width="26.81640625" style="42" customWidth="1"/>
    <col min="6646" max="6651" width="21" style="42"/>
    <col min="6652" max="6652" width="2.81640625" style="42" customWidth="1"/>
    <col min="6653" max="6654" width="99.54296875" style="42" customWidth="1"/>
    <col min="6655" max="6896" width="21" style="42"/>
    <col min="6897" max="6898" width="40.7265625" style="42" customWidth="1"/>
    <col min="6899" max="6899" width="21" style="42"/>
    <col min="6900" max="6900" width="10.1796875" style="42" customWidth="1"/>
    <col min="6901" max="6901" width="26.81640625" style="42" customWidth="1"/>
    <col min="6902" max="6907" width="21" style="42"/>
    <col min="6908" max="6908" width="2.81640625" style="42" customWidth="1"/>
    <col min="6909" max="6910" width="99.54296875" style="42" customWidth="1"/>
    <col min="6911" max="7152" width="21" style="42"/>
    <col min="7153" max="7154" width="40.7265625" style="42" customWidth="1"/>
    <col min="7155" max="7155" width="21" style="42"/>
    <col min="7156" max="7156" width="10.1796875" style="42" customWidth="1"/>
    <col min="7157" max="7157" width="26.81640625" style="42" customWidth="1"/>
    <col min="7158" max="7163" width="21" style="42"/>
    <col min="7164" max="7164" width="2.81640625" style="42" customWidth="1"/>
    <col min="7165" max="7166" width="99.54296875" style="42" customWidth="1"/>
    <col min="7167" max="7408" width="21" style="42"/>
    <col min="7409" max="7410" width="40.7265625" style="42" customWidth="1"/>
    <col min="7411" max="7411" width="21" style="42"/>
    <col min="7412" max="7412" width="10.1796875" style="42" customWidth="1"/>
    <col min="7413" max="7413" width="26.81640625" style="42" customWidth="1"/>
    <col min="7414" max="7419" width="21" style="42"/>
    <col min="7420" max="7420" width="2.81640625" style="42" customWidth="1"/>
    <col min="7421" max="7422" width="99.54296875" style="42" customWidth="1"/>
    <col min="7423" max="7664" width="21" style="42"/>
    <col min="7665" max="7666" width="40.7265625" style="42" customWidth="1"/>
    <col min="7667" max="7667" width="21" style="42"/>
    <col min="7668" max="7668" width="10.1796875" style="42" customWidth="1"/>
    <col min="7669" max="7669" width="26.81640625" style="42" customWidth="1"/>
    <col min="7670" max="7675" width="21" style="42"/>
    <col min="7676" max="7676" width="2.81640625" style="42" customWidth="1"/>
    <col min="7677" max="7678" width="99.54296875" style="42" customWidth="1"/>
    <col min="7679" max="7920" width="21" style="42"/>
    <col min="7921" max="7922" width="40.7265625" style="42" customWidth="1"/>
    <col min="7923" max="7923" width="21" style="42"/>
    <col min="7924" max="7924" width="10.1796875" style="42" customWidth="1"/>
    <col min="7925" max="7925" width="26.81640625" style="42" customWidth="1"/>
    <col min="7926" max="7931" width="21" style="42"/>
    <col min="7932" max="7932" width="2.81640625" style="42" customWidth="1"/>
    <col min="7933" max="7934" width="99.54296875" style="42" customWidth="1"/>
    <col min="7935" max="8176" width="21" style="42"/>
    <col min="8177" max="8178" width="40.7265625" style="42" customWidth="1"/>
    <col min="8179" max="8179" width="21" style="42"/>
    <col min="8180" max="8180" width="10.1796875" style="42" customWidth="1"/>
    <col min="8181" max="8181" width="26.81640625" style="42" customWidth="1"/>
    <col min="8182" max="8187" width="21" style="42"/>
    <col min="8188" max="8188" width="2.81640625" style="42" customWidth="1"/>
    <col min="8189" max="8190" width="99.54296875" style="42" customWidth="1"/>
    <col min="8191" max="8432" width="21" style="42"/>
    <col min="8433" max="8434" width="40.7265625" style="42" customWidth="1"/>
    <col min="8435" max="8435" width="21" style="42"/>
    <col min="8436" max="8436" width="10.1796875" style="42" customWidth="1"/>
    <col min="8437" max="8437" width="26.81640625" style="42" customWidth="1"/>
    <col min="8438" max="8443" width="21" style="42"/>
    <col min="8444" max="8444" width="2.81640625" style="42" customWidth="1"/>
    <col min="8445" max="8446" width="99.54296875" style="42" customWidth="1"/>
    <col min="8447" max="8688" width="21" style="42"/>
    <col min="8689" max="8690" width="40.7265625" style="42" customWidth="1"/>
    <col min="8691" max="8691" width="21" style="42"/>
    <col min="8692" max="8692" width="10.1796875" style="42" customWidth="1"/>
    <col min="8693" max="8693" width="26.81640625" style="42" customWidth="1"/>
    <col min="8694" max="8699" width="21" style="42"/>
    <col min="8700" max="8700" width="2.81640625" style="42" customWidth="1"/>
    <col min="8701" max="8702" width="99.54296875" style="42" customWidth="1"/>
    <col min="8703" max="8944" width="21" style="42"/>
    <col min="8945" max="8946" width="40.7265625" style="42" customWidth="1"/>
    <col min="8947" max="8947" width="21" style="42"/>
    <col min="8948" max="8948" width="10.1796875" style="42" customWidth="1"/>
    <col min="8949" max="8949" width="26.81640625" style="42" customWidth="1"/>
    <col min="8950" max="8955" width="21" style="42"/>
    <col min="8956" max="8956" width="2.81640625" style="42" customWidth="1"/>
    <col min="8957" max="8958" width="99.54296875" style="42" customWidth="1"/>
    <col min="8959" max="9200" width="21" style="42"/>
    <col min="9201" max="9202" width="40.7265625" style="42" customWidth="1"/>
    <col min="9203" max="9203" width="21" style="42"/>
    <col min="9204" max="9204" width="10.1796875" style="42" customWidth="1"/>
    <col min="9205" max="9205" width="26.81640625" style="42" customWidth="1"/>
    <col min="9206" max="9211" width="21" style="42"/>
    <col min="9212" max="9212" width="2.81640625" style="42" customWidth="1"/>
    <col min="9213" max="9214" width="99.54296875" style="42" customWidth="1"/>
    <col min="9215" max="9456" width="21" style="42"/>
    <col min="9457" max="9458" width="40.7265625" style="42" customWidth="1"/>
    <col min="9459" max="9459" width="21" style="42"/>
    <col min="9460" max="9460" width="10.1796875" style="42" customWidth="1"/>
    <col min="9461" max="9461" width="26.81640625" style="42" customWidth="1"/>
    <col min="9462" max="9467" width="21" style="42"/>
    <col min="9468" max="9468" width="2.81640625" style="42" customWidth="1"/>
    <col min="9469" max="9470" width="99.54296875" style="42" customWidth="1"/>
    <col min="9471" max="9712" width="21" style="42"/>
    <col min="9713" max="9714" width="40.7265625" style="42" customWidth="1"/>
    <col min="9715" max="9715" width="21" style="42"/>
    <col min="9716" max="9716" width="10.1796875" style="42" customWidth="1"/>
    <col min="9717" max="9717" width="26.81640625" style="42" customWidth="1"/>
    <col min="9718" max="9723" width="21" style="42"/>
    <col min="9724" max="9724" width="2.81640625" style="42" customWidth="1"/>
    <col min="9725" max="9726" width="99.54296875" style="42" customWidth="1"/>
    <col min="9727" max="9968" width="21" style="42"/>
    <col min="9969" max="9970" width="40.7265625" style="42" customWidth="1"/>
    <col min="9971" max="9971" width="21" style="42"/>
    <col min="9972" max="9972" width="10.1796875" style="42" customWidth="1"/>
    <col min="9973" max="9973" width="26.81640625" style="42" customWidth="1"/>
    <col min="9974" max="9979" width="21" style="42"/>
    <col min="9980" max="9980" width="2.81640625" style="42" customWidth="1"/>
    <col min="9981" max="9982" width="99.54296875" style="42" customWidth="1"/>
    <col min="9983" max="10224" width="21" style="42"/>
    <col min="10225" max="10226" width="40.7265625" style="42" customWidth="1"/>
    <col min="10227" max="10227" width="21" style="42"/>
    <col min="10228" max="10228" width="10.1796875" style="42" customWidth="1"/>
    <col min="10229" max="10229" width="26.81640625" style="42" customWidth="1"/>
    <col min="10230" max="10235" width="21" style="42"/>
    <col min="10236" max="10236" width="2.81640625" style="42" customWidth="1"/>
    <col min="10237" max="10238" width="99.54296875" style="42" customWidth="1"/>
    <col min="10239" max="10480" width="21" style="42"/>
    <col min="10481" max="10482" width="40.7265625" style="42" customWidth="1"/>
    <col min="10483" max="10483" width="21" style="42"/>
    <col min="10484" max="10484" width="10.1796875" style="42" customWidth="1"/>
    <col min="10485" max="10485" width="26.81640625" style="42" customWidth="1"/>
    <col min="10486" max="10491" width="21" style="42"/>
    <col min="10492" max="10492" width="2.81640625" style="42" customWidth="1"/>
    <col min="10493" max="10494" width="99.54296875" style="42" customWidth="1"/>
    <col min="10495" max="10736" width="21" style="42"/>
    <col min="10737" max="10738" width="40.7265625" style="42" customWidth="1"/>
    <col min="10739" max="10739" width="21" style="42"/>
    <col min="10740" max="10740" width="10.1796875" style="42" customWidth="1"/>
    <col min="10741" max="10741" width="26.81640625" style="42" customWidth="1"/>
    <col min="10742" max="10747" width="21" style="42"/>
    <col min="10748" max="10748" width="2.81640625" style="42" customWidth="1"/>
    <col min="10749" max="10750" width="99.54296875" style="42" customWidth="1"/>
    <col min="10751" max="10992" width="21" style="42"/>
    <col min="10993" max="10994" width="40.7265625" style="42" customWidth="1"/>
    <col min="10995" max="10995" width="21" style="42"/>
    <col min="10996" max="10996" width="10.1796875" style="42" customWidth="1"/>
    <col min="10997" max="10997" width="26.81640625" style="42" customWidth="1"/>
    <col min="10998" max="11003" width="21" style="42"/>
    <col min="11004" max="11004" width="2.81640625" style="42" customWidth="1"/>
    <col min="11005" max="11006" width="99.54296875" style="42" customWidth="1"/>
    <col min="11007" max="11248" width="21" style="42"/>
    <col min="11249" max="11250" width="40.7265625" style="42" customWidth="1"/>
    <col min="11251" max="11251" width="21" style="42"/>
    <col min="11252" max="11252" width="10.1796875" style="42" customWidth="1"/>
    <col min="11253" max="11253" width="26.81640625" style="42" customWidth="1"/>
    <col min="11254" max="11259" width="21" style="42"/>
    <col min="11260" max="11260" width="2.81640625" style="42" customWidth="1"/>
    <col min="11261" max="11262" width="99.54296875" style="42" customWidth="1"/>
    <col min="11263" max="11504" width="21" style="42"/>
    <col min="11505" max="11506" width="40.7265625" style="42" customWidth="1"/>
    <col min="11507" max="11507" width="21" style="42"/>
    <col min="11508" max="11508" width="10.1796875" style="42" customWidth="1"/>
    <col min="11509" max="11509" width="26.81640625" style="42" customWidth="1"/>
    <col min="11510" max="11515" width="21" style="42"/>
    <col min="11516" max="11516" width="2.81640625" style="42" customWidth="1"/>
    <col min="11517" max="11518" width="99.54296875" style="42" customWidth="1"/>
    <col min="11519" max="11760" width="21" style="42"/>
    <col min="11761" max="11762" width="40.7265625" style="42" customWidth="1"/>
    <col min="11763" max="11763" width="21" style="42"/>
    <col min="11764" max="11764" width="10.1796875" style="42" customWidth="1"/>
    <col min="11765" max="11765" width="26.81640625" style="42" customWidth="1"/>
    <col min="11766" max="11771" width="21" style="42"/>
    <col min="11772" max="11772" width="2.81640625" style="42" customWidth="1"/>
    <col min="11773" max="11774" width="99.54296875" style="42" customWidth="1"/>
    <col min="11775" max="12016" width="21" style="42"/>
    <col min="12017" max="12018" width="40.7265625" style="42" customWidth="1"/>
    <col min="12019" max="12019" width="21" style="42"/>
    <col min="12020" max="12020" width="10.1796875" style="42" customWidth="1"/>
    <col min="12021" max="12021" width="26.81640625" style="42" customWidth="1"/>
    <col min="12022" max="12027" width="21" style="42"/>
    <col min="12028" max="12028" width="2.81640625" style="42" customWidth="1"/>
    <col min="12029" max="12030" width="99.54296875" style="42" customWidth="1"/>
    <col min="12031" max="12272" width="21" style="42"/>
    <col min="12273" max="12274" width="40.7265625" style="42" customWidth="1"/>
    <col min="12275" max="12275" width="21" style="42"/>
    <col min="12276" max="12276" width="10.1796875" style="42" customWidth="1"/>
    <col min="12277" max="12277" width="26.81640625" style="42" customWidth="1"/>
    <col min="12278" max="12283" width="21" style="42"/>
    <col min="12284" max="12284" width="2.81640625" style="42" customWidth="1"/>
    <col min="12285" max="12286" width="99.54296875" style="42" customWidth="1"/>
    <col min="12287" max="12528" width="21" style="42"/>
    <col min="12529" max="12530" width="40.7265625" style="42" customWidth="1"/>
    <col min="12531" max="12531" width="21" style="42"/>
    <col min="12532" max="12532" width="10.1796875" style="42" customWidth="1"/>
    <col min="12533" max="12533" width="26.81640625" style="42" customWidth="1"/>
    <col min="12534" max="12539" width="21" style="42"/>
    <col min="12540" max="12540" width="2.81640625" style="42" customWidth="1"/>
    <col min="12541" max="12542" width="99.54296875" style="42" customWidth="1"/>
    <col min="12543" max="12784" width="21" style="42"/>
    <col min="12785" max="12786" width="40.7265625" style="42" customWidth="1"/>
    <col min="12787" max="12787" width="21" style="42"/>
    <col min="12788" max="12788" width="10.1796875" style="42" customWidth="1"/>
    <col min="12789" max="12789" width="26.81640625" style="42" customWidth="1"/>
    <col min="12790" max="12795" width="21" style="42"/>
    <col min="12796" max="12796" width="2.81640625" style="42" customWidth="1"/>
    <col min="12797" max="12798" width="99.54296875" style="42" customWidth="1"/>
    <col min="12799" max="13040" width="21" style="42"/>
    <col min="13041" max="13042" width="40.7265625" style="42" customWidth="1"/>
    <col min="13043" max="13043" width="21" style="42"/>
    <col min="13044" max="13044" width="10.1796875" style="42" customWidth="1"/>
    <col min="13045" max="13045" width="26.81640625" style="42" customWidth="1"/>
    <col min="13046" max="13051" width="21" style="42"/>
    <col min="13052" max="13052" width="2.81640625" style="42" customWidth="1"/>
    <col min="13053" max="13054" width="99.54296875" style="42" customWidth="1"/>
    <col min="13055" max="13296" width="21" style="42"/>
    <col min="13297" max="13298" width="40.7265625" style="42" customWidth="1"/>
    <col min="13299" max="13299" width="21" style="42"/>
    <col min="13300" max="13300" width="10.1796875" style="42" customWidth="1"/>
    <col min="13301" max="13301" width="26.81640625" style="42" customWidth="1"/>
    <col min="13302" max="13307" width="21" style="42"/>
    <col min="13308" max="13308" width="2.81640625" style="42" customWidth="1"/>
    <col min="13309" max="13310" width="99.54296875" style="42" customWidth="1"/>
    <col min="13311" max="13552" width="21" style="42"/>
    <col min="13553" max="13554" width="40.7265625" style="42" customWidth="1"/>
    <col min="13555" max="13555" width="21" style="42"/>
    <col min="13556" max="13556" width="10.1796875" style="42" customWidth="1"/>
    <col min="13557" max="13557" width="26.81640625" style="42" customWidth="1"/>
    <col min="13558" max="13563" width="21" style="42"/>
    <col min="13564" max="13564" width="2.81640625" style="42" customWidth="1"/>
    <col min="13565" max="13566" width="99.54296875" style="42" customWidth="1"/>
    <col min="13567" max="13808" width="21" style="42"/>
    <col min="13809" max="13810" width="40.7265625" style="42" customWidth="1"/>
    <col min="13811" max="13811" width="21" style="42"/>
    <col min="13812" max="13812" width="10.1796875" style="42" customWidth="1"/>
    <col min="13813" max="13813" width="26.81640625" style="42" customWidth="1"/>
    <col min="13814" max="13819" width="21" style="42"/>
    <col min="13820" max="13820" width="2.81640625" style="42" customWidth="1"/>
    <col min="13821" max="13822" width="99.54296875" style="42" customWidth="1"/>
    <col min="13823" max="14064" width="21" style="42"/>
    <col min="14065" max="14066" width="40.7265625" style="42" customWidth="1"/>
    <col min="14067" max="14067" width="21" style="42"/>
    <col min="14068" max="14068" width="10.1796875" style="42" customWidth="1"/>
    <col min="14069" max="14069" width="26.81640625" style="42" customWidth="1"/>
    <col min="14070" max="14075" width="21" style="42"/>
    <col min="14076" max="14076" width="2.81640625" style="42" customWidth="1"/>
    <col min="14077" max="14078" width="99.54296875" style="42" customWidth="1"/>
    <col min="14079" max="14320" width="21" style="42"/>
    <col min="14321" max="14322" width="40.7265625" style="42" customWidth="1"/>
    <col min="14323" max="14323" width="21" style="42"/>
    <col min="14324" max="14324" width="10.1796875" style="42" customWidth="1"/>
    <col min="14325" max="14325" width="26.81640625" style="42" customWidth="1"/>
    <col min="14326" max="14331" width="21" style="42"/>
    <col min="14332" max="14332" width="2.81640625" style="42" customWidth="1"/>
    <col min="14333" max="14334" width="99.54296875" style="42" customWidth="1"/>
    <col min="14335" max="14576" width="21" style="42"/>
    <col min="14577" max="14578" width="40.7265625" style="42" customWidth="1"/>
    <col min="14579" max="14579" width="21" style="42"/>
    <col min="14580" max="14580" width="10.1796875" style="42" customWidth="1"/>
    <col min="14581" max="14581" width="26.81640625" style="42" customWidth="1"/>
    <col min="14582" max="14587" width="21" style="42"/>
    <col min="14588" max="14588" width="2.81640625" style="42" customWidth="1"/>
    <col min="14589" max="14590" width="99.54296875" style="42" customWidth="1"/>
    <col min="14591" max="14832" width="21" style="42"/>
    <col min="14833" max="14834" width="40.7265625" style="42" customWidth="1"/>
    <col min="14835" max="14835" width="21" style="42"/>
    <col min="14836" max="14836" width="10.1796875" style="42" customWidth="1"/>
    <col min="14837" max="14837" width="26.81640625" style="42" customWidth="1"/>
    <col min="14838" max="14843" width="21" style="42"/>
    <col min="14844" max="14844" width="2.81640625" style="42" customWidth="1"/>
    <col min="14845" max="14846" width="99.54296875" style="42" customWidth="1"/>
    <col min="14847" max="15088" width="21" style="42"/>
    <col min="15089" max="15090" width="40.7265625" style="42" customWidth="1"/>
    <col min="15091" max="15091" width="21" style="42"/>
    <col min="15092" max="15092" width="10.1796875" style="42" customWidth="1"/>
    <col min="15093" max="15093" width="26.81640625" style="42" customWidth="1"/>
    <col min="15094" max="15099" width="21" style="42"/>
    <col min="15100" max="15100" width="2.81640625" style="42" customWidth="1"/>
    <col min="15101" max="15102" width="99.54296875" style="42" customWidth="1"/>
    <col min="15103" max="15344" width="21" style="42"/>
    <col min="15345" max="15346" width="40.7265625" style="42" customWidth="1"/>
    <col min="15347" max="15347" width="21" style="42"/>
    <col min="15348" max="15348" width="10.1796875" style="42" customWidth="1"/>
    <col min="15349" max="15349" width="26.81640625" style="42" customWidth="1"/>
    <col min="15350" max="15355" width="21" style="42"/>
    <col min="15356" max="15356" width="2.81640625" style="42" customWidth="1"/>
    <col min="15357" max="15358" width="99.54296875" style="42" customWidth="1"/>
    <col min="15359" max="15600" width="21" style="42"/>
    <col min="15601" max="15602" width="40.7265625" style="42" customWidth="1"/>
    <col min="15603" max="15603" width="21" style="42"/>
    <col min="15604" max="15604" width="10.1796875" style="42" customWidth="1"/>
    <col min="15605" max="15605" width="26.81640625" style="42" customWidth="1"/>
    <col min="15606" max="15611" width="21" style="42"/>
    <col min="15612" max="15612" width="2.81640625" style="42" customWidth="1"/>
    <col min="15613" max="15614" width="99.54296875" style="42" customWidth="1"/>
    <col min="15615" max="15856" width="21" style="42"/>
    <col min="15857" max="15858" width="40.7265625" style="42" customWidth="1"/>
    <col min="15859" max="15859" width="21" style="42"/>
    <col min="15860" max="15860" width="10.1796875" style="42" customWidth="1"/>
    <col min="15861" max="15861" width="26.81640625" style="42" customWidth="1"/>
    <col min="15862" max="15867" width="21" style="42"/>
    <col min="15868" max="15868" width="2.81640625" style="42" customWidth="1"/>
    <col min="15869" max="15870" width="99.54296875" style="42" customWidth="1"/>
    <col min="15871" max="16112" width="21" style="42"/>
    <col min="16113" max="16114" width="40.7265625" style="42" customWidth="1"/>
    <col min="16115" max="16115" width="21" style="42"/>
    <col min="16116" max="16116" width="10.1796875" style="42" customWidth="1"/>
    <col min="16117" max="16117" width="26.81640625" style="42" customWidth="1"/>
    <col min="16118" max="16123" width="21" style="42"/>
    <col min="16124" max="16124" width="2.81640625" style="42" customWidth="1"/>
    <col min="16125" max="16126" width="99.54296875" style="42" customWidth="1"/>
    <col min="16127" max="16368" width="21" style="42"/>
    <col min="16369" max="16370" width="40.7265625" style="42" customWidth="1"/>
    <col min="16371" max="16371" width="21" style="42"/>
    <col min="16372" max="16372" width="10.1796875" style="42" customWidth="1"/>
    <col min="16373" max="16373" width="26.81640625" style="42" customWidth="1"/>
    <col min="16374" max="16384" width="21" style="42"/>
  </cols>
  <sheetData>
    <row r="1" spans="1:7" s="39" customFormat="1" ht="31.5" customHeight="1" x14ac:dyDescent="0.35">
      <c r="B1" s="40"/>
      <c r="D1" s="534"/>
      <c r="E1" s="534"/>
      <c r="F1" s="534"/>
      <c r="G1" s="534"/>
    </row>
    <row r="2" spans="1:7" s="39" customFormat="1" ht="31.5" customHeight="1" x14ac:dyDescent="0.35">
      <c r="B2" s="755" t="s">
        <v>651</v>
      </c>
      <c r="C2" s="755"/>
      <c r="D2" s="534"/>
      <c r="E2" s="534"/>
      <c r="F2" s="534"/>
      <c r="G2" s="534"/>
    </row>
    <row r="3" spans="1:7" s="39" customFormat="1" ht="31.5" customHeight="1" x14ac:dyDescent="0.35">
      <c r="B3" s="40"/>
      <c r="D3" s="534"/>
      <c r="E3" s="534"/>
      <c r="F3" s="534"/>
      <c r="G3" s="534"/>
    </row>
    <row r="4" spans="1:7" s="36" customFormat="1" ht="36.75" customHeight="1" x14ac:dyDescent="0.35">
      <c r="A4" s="278"/>
      <c r="B4" s="279" t="s">
        <v>471</v>
      </c>
      <c r="C4" s="280" t="s">
        <v>379</v>
      </c>
      <c r="D4" s="494" t="s">
        <v>923</v>
      </c>
      <c r="E4" s="494" t="s">
        <v>881</v>
      </c>
      <c r="F4" s="494" t="s">
        <v>1115</v>
      </c>
      <c r="G4" s="494" t="s">
        <v>1235</v>
      </c>
    </row>
    <row r="5" spans="1:7" ht="19.5" x14ac:dyDescent="0.35">
      <c r="A5" s="281" t="s">
        <v>1</v>
      </c>
      <c r="B5" s="282" t="s">
        <v>0</v>
      </c>
      <c r="C5" s="283" t="s">
        <v>520</v>
      </c>
      <c r="D5" s="495" t="s">
        <v>85</v>
      </c>
      <c r="E5" s="495" t="s">
        <v>85</v>
      </c>
      <c r="F5" s="495" t="s">
        <v>85</v>
      </c>
      <c r="G5" s="495" t="s">
        <v>85</v>
      </c>
    </row>
    <row r="6" spans="1:7" s="38" customFormat="1" ht="19.5" x14ac:dyDescent="0.45">
      <c r="A6" s="284"/>
      <c r="B6" s="285" t="s">
        <v>379</v>
      </c>
      <c r="C6" s="286" t="s">
        <v>392</v>
      </c>
      <c r="D6" s="496" t="s">
        <v>85</v>
      </c>
      <c r="E6" s="496" t="s">
        <v>85</v>
      </c>
      <c r="F6" s="496" t="s">
        <v>85</v>
      </c>
      <c r="G6" s="496" t="s">
        <v>85</v>
      </c>
    </row>
    <row r="7" spans="1:7" ht="31" x14ac:dyDescent="0.35">
      <c r="A7" s="281" t="s">
        <v>1</v>
      </c>
      <c r="B7" s="282" t="s">
        <v>472</v>
      </c>
      <c r="C7" s="283" t="s">
        <v>393</v>
      </c>
      <c r="D7" s="495" t="s">
        <v>85</v>
      </c>
      <c r="E7" s="495" t="s">
        <v>85</v>
      </c>
      <c r="F7" s="384" t="s">
        <v>1455</v>
      </c>
      <c r="G7" s="384" t="s">
        <v>1455</v>
      </c>
    </row>
    <row r="8" spans="1:7" s="38" customFormat="1" ht="19.5" x14ac:dyDescent="0.45">
      <c r="A8" s="284"/>
      <c r="B8" s="285" t="s">
        <v>379</v>
      </c>
      <c r="C8" s="286" t="s">
        <v>392</v>
      </c>
      <c r="D8" s="496" t="s">
        <v>85</v>
      </c>
      <c r="E8" s="496" t="s">
        <v>85</v>
      </c>
      <c r="F8" s="496" t="s">
        <v>85</v>
      </c>
      <c r="G8" s="496" t="s">
        <v>85</v>
      </c>
    </row>
    <row r="9" spans="1:7" ht="31" x14ac:dyDescent="0.35">
      <c r="A9" s="281" t="s">
        <v>1</v>
      </c>
      <c r="B9" s="282" t="s">
        <v>3</v>
      </c>
      <c r="C9" s="283" t="s">
        <v>393</v>
      </c>
      <c r="D9" s="495" t="s">
        <v>85</v>
      </c>
      <c r="E9" s="495" t="s">
        <v>85</v>
      </c>
      <c r="F9" s="384" t="s">
        <v>1455</v>
      </c>
      <c r="G9" s="384" t="s">
        <v>1455</v>
      </c>
    </row>
    <row r="10" spans="1:7" s="38" customFormat="1" ht="19.5" x14ac:dyDescent="0.45">
      <c r="A10" s="284"/>
      <c r="B10" s="285" t="s">
        <v>379</v>
      </c>
      <c r="C10" s="286" t="s">
        <v>392</v>
      </c>
      <c r="D10" s="496" t="s">
        <v>85</v>
      </c>
      <c r="E10" s="496" t="s">
        <v>85</v>
      </c>
      <c r="F10" s="496" t="s">
        <v>85</v>
      </c>
      <c r="G10" s="496" t="s">
        <v>85</v>
      </c>
    </row>
    <row r="11" spans="1:7" x14ac:dyDescent="0.35">
      <c r="A11" s="281" t="s">
        <v>1</v>
      </c>
      <c r="B11" s="287" t="s">
        <v>26</v>
      </c>
      <c r="C11" s="283" t="s">
        <v>394</v>
      </c>
      <c r="D11" s="495" t="s">
        <v>85</v>
      </c>
      <c r="E11" s="495" t="s">
        <v>85</v>
      </c>
      <c r="F11" s="495" t="s">
        <v>85</v>
      </c>
      <c r="G11" s="495" t="s">
        <v>85</v>
      </c>
    </row>
    <row r="12" spans="1:7" s="38" customFormat="1" x14ac:dyDescent="0.45">
      <c r="A12" s="284"/>
      <c r="B12" s="288"/>
      <c r="C12" s="286"/>
      <c r="D12" s="535"/>
      <c r="E12" s="535"/>
      <c r="F12" s="535"/>
      <c r="G12" s="535"/>
    </row>
    <row r="13" spans="1:7" ht="84.75" customHeight="1" x14ac:dyDescent="0.35">
      <c r="A13" s="281" t="s">
        <v>1</v>
      </c>
      <c r="B13" s="282" t="s">
        <v>473</v>
      </c>
      <c r="C13" s="289" t="s">
        <v>519</v>
      </c>
      <c r="D13" s="495" t="s">
        <v>85</v>
      </c>
      <c r="E13" s="495" t="s">
        <v>85</v>
      </c>
      <c r="F13" s="495" t="s">
        <v>85</v>
      </c>
      <c r="G13" s="495" t="s">
        <v>85</v>
      </c>
    </row>
    <row r="14" spans="1:7" s="38" customFormat="1" ht="19.5" x14ac:dyDescent="0.45">
      <c r="A14" s="284"/>
      <c r="B14" s="285"/>
      <c r="C14" s="290"/>
      <c r="D14" s="536"/>
      <c r="E14" s="536"/>
      <c r="F14" s="536"/>
      <c r="G14" s="536"/>
    </row>
    <row r="15" spans="1:7" ht="39" x14ac:dyDescent="0.35">
      <c r="A15" s="281" t="s">
        <v>1</v>
      </c>
      <c r="B15" s="282" t="s">
        <v>109</v>
      </c>
      <c r="C15" s="289" t="s">
        <v>839</v>
      </c>
      <c r="D15" s="495" t="s">
        <v>85</v>
      </c>
      <c r="E15" s="495" t="s">
        <v>85</v>
      </c>
      <c r="F15" s="495" t="s">
        <v>85</v>
      </c>
      <c r="G15" s="495" t="s">
        <v>85</v>
      </c>
    </row>
    <row r="16" spans="1:7" s="38" customFormat="1" ht="19.5" x14ac:dyDescent="0.45">
      <c r="A16" s="284"/>
      <c r="B16" s="285"/>
      <c r="C16" s="290"/>
      <c r="D16" s="536"/>
      <c r="E16" s="536"/>
      <c r="F16" s="536"/>
      <c r="G16" s="536"/>
    </row>
    <row r="17" spans="1:7" ht="39" x14ac:dyDescent="0.35">
      <c r="A17" s="281" t="s">
        <v>1</v>
      </c>
      <c r="B17" s="282" t="s">
        <v>474</v>
      </c>
      <c r="C17" s="289" t="s">
        <v>396</v>
      </c>
      <c r="D17" s="537"/>
      <c r="E17" s="495" t="s">
        <v>85</v>
      </c>
      <c r="F17" s="495" t="s">
        <v>85</v>
      </c>
      <c r="G17" s="495" t="s">
        <v>85</v>
      </c>
    </row>
    <row r="18" spans="1:7" s="38" customFormat="1" ht="19.5" x14ac:dyDescent="0.45">
      <c r="A18" s="284"/>
      <c r="B18" s="285"/>
      <c r="C18" s="290"/>
      <c r="D18" s="536"/>
      <c r="E18" s="536"/>
      <c r="F18" s="536"/>
      <c r="G18" s="536"/>
    </row>
    <row r="19" spans="1:7" ht="56" x14ac:dyDescent="0.35">
      <c r="A19" s="281" t="s">
        <v>1</v>
      </c>
      <c r="B19" s="282" t="s">
        <v>475</v>
      </c>
      <c r="C19" s="291" t="s">
        <v>379</v>
      </c>
      <c r="D19" s="538" t="s">
        <v>977</v>
      </c>
      <c r="E19" s="538" t="s">
        <v>977</v>
      </c>
      <c r="F19" s="539" t="s">
        <v>1170</v>
      </c>
      <c r="G19" s="495" t="s">
        <v>1236</v>
      </c>
    </row>
    <row r="20" spans="1:7" s="38" customFormat="1" ht="19.5" x14ac:dyDescent="0.45">
      <c r="A20" s="284"/>
      <c r="B20" s="292"/>
      <c r="C20" s="293"/>
      <c r="D20" s="540"/>
      <c r="E20" s="540"/>
      <c r="F20" s="540"/>
      <c r="G20" s="540"/>
    </row>
    <row r="21" spans="1:7" ht="58.5" x14ac:dyDescent="0.35">
      <c r="A21" s="281" t="s">
        <v>1</v>
      </c>
      <c r="B21" s="282" t="s">
        <v>110</v>
      </c>
      <c r="C21" s="294" t="s">
        <v>840</v>
      </c>
      <c r="D21" s="495" t="s">
        <v>85</v>
      </c>
      <c r="E21" s="495" t="s">
        <v>85</v>
      </c>
      <c r="F21" s="495" t="s">
        <v>85</v>
      </c>
      <c r="G21" s="495" t="s">
        <v>85</v>
      </c>
    </row>
    <row r="22" spans="1:7" s="38" customFormat="1" ht="19.5" x14ac:dyDescent="0.45">
      <c r="A22" s="284"/>
      <c r="B22" s="295"/>
      <c r="C22" s="290"/>
      <c r="D22" s="536"/>
      <c r="E22" s="536"/>
      <c r="F22" s="536"/>
      <c r="G22" s="536"/>
    </row>
    <row r="23" spans="1:7" s="44" customFormat="1" ht="19.5" x14ac:dyDescent="0.35">
      <c r="A23" s="281" t="s">
        <v>1</v>
      </c>
      <c r="B23" s="282" t="s">
        <v>476</v>
      </c>
      <c r="C23" s="289" t="s">
        <v>1041</v>
      </c>
      <c r="D23" s="495" t="s">
        <v>85</v>
      </c>
      <c r="E23" s="495" t="s">
        <v>85</v>
      </c>
      <c r="F23" s="495" t="s">
        <v>85</v>
      </c>
      <c r="G23" s="495"/>
    </row>
    <row r="24" spans="1:7" s="38" customFormat="1" ht="19.5" x14ac:dyDescent="0.45">
      <c r="A24" s="281"/>
      <c r="B24" s="282"/>
      <c r="C24" s="296"/>
      <c r="D24" s="541"/>
      <c r="E24" s="541"/>
      <c r="F24" s="541"/>
      <c r="G24" s="541"/>
    </row>
    <row r="25" spans="1:7" ht="19.5" x14ac:dyDescent="0.35">
      <c r="A25" s="297"/>
      <c r="B25" s="279" t="s">
        <v>477</v>
      </c>
      <c r="C25" s="280"/>
      <c r="D25" s="542"/>
      <c r="E25" s="542"/>
      <c r="F25" s="542"/>
      <c r="G25" s="542"/>
    </row>
    <row r="26" spans="1:7" ht="19.5" x14ac:dyDescent="0.35">
      <c r="A26" s="281" t="s">
        <v>1</v>
      </c>
      <c r="B26" s="298" t="s">
        <v>478</v>
      </c>
      <c r="C26" s="299" t="s">
        <v>85</v>
      </c>
      <c r="D26" s="543" t="s">
        <v>85</v>
      </c>
      <c r="E26" s="543" t="s">
        <v>85</v>
      </c>
      <c r="F26" s="543" t="s">
        <v>85</v>
      </c>
      <c r="G26" s="543" t="s">
        <v>85</v>
      </c>
    </row>
    <row r="27" spans="1:7" ht="39" x14ac:dyDescent="0.35">
      <c r="A27" s="281" t="s">
        <v>1</v>
      </c>
      <c r="B27" s="298" t="s">
        <v>479</v>
      </c>
      <c r="C27" s="299" t="s">
        <v>85</v>
      </c>
      <c r="D27" s="543" t="s">
        <v>85</v>
      </c>
      <c r="E27" s="543" t="s">
        <v>85</v>
      </c>
      <c r="F27" s="543" t="s">
        <v>85</v>
      </c>
      <c r="G27" s="543" t="s">
        <v>85</v>
      </c>
    </row>
    <row r="28" spans="1:7" ht="19.5" x14ac:dyDescent="0.35">
      <c r="A28" s="281"/>
      <c r="B28" s="298" t="s">
        <v>989</v>
      </c>
      <c r="C28" s="299" t="s">
        <v>85</v>
      </c>
      <c r="D28" s="543" t="s">
        <v>85</v>
      </c>
      <c r="E28" s="543" t="s">
        <v>85</v>
      </c>
      <c r="F28" s="543" t="s">
        <v>85</v>
      </c>
      <c r="G28" s="543" t="s">
        <v>85</v>
      </c>
    </row>
    <row r="29" spans="1:7" ht="29" x14ac:dyDescent="0.35">
      <c r="A29" s="281" t="s">
        <v>1</v>
      </c>
      <c r="B29" s="298" t="s">
        <v>480</v>
      </c>
      <c r="C29" s="294" t="s">
        <v>543</v>
      </c>
      <c r="D29" s="544" t="s">
        <v>85</v>
      </c>
      <c r="E29" s="544" t="s">
        <v>85</v>
      </c>
      <c r="F29" s="544" t="s">
        <v>85</v>
      </c>
      <c r="G29" s="544" t="s">
        <v>1315</v>
      </c>
    </row>
    <row r="30" spans="1:7" ht="19.5" x14ac:dyDescent="0.35">
      <c r="A30" s="300"/>
      <c r="B30" s="301"/>
      <c r="C30" s="302"/>
      <c r="D30" s="545"/>
      <c r="E30" s="545"/>
      <c r="F30" s="545"/>
      <c r="G30" s="545"/>
    </row>
    <row r="31" spans="1:7" s="38" customFormat="1" ht="20.149999999999999" customHeight="1" x14ac:dyDescent="0.45">
      <c r="A31" s="297"/>
      <c r="B31" s="279" t="s">
        <v>481</v>
      </c>
      <c r="C31" s="280"/>
      <c r="D31" s="542"/>
      <c r="E31" s="542"/>
      <c r="F31" s="542"/>
      <c r="G31" s="542"/>
    </row>
    <row r="32" spans="1:7" ht="39" x14ac:dyDescent="0.35">
      <c r="A32" s="281" t="s">
        <v>1</v>
      </c>
      <c r="B32" s="301" t="s">
        <v>113</v>
      </c>
      <c r="C32" s="289" t="s">
        <v>992</v>
      </c>
      <c r="D32" s="544" t="s">
        <v>85</v>
      </c>
      <c r="E32" s="544" t="s">
        <v>85</v>
      </c>
      <c r="F32" s="544" t="s">
        <v>85</v>
      </c>
      <c r="G32" s="544" t="s">
        <v>85</v>
      </c>
    </row>
    <row r="33" spans="1:7" ht="19.5" x14ac:dyDescent="0.35">
      <c r="A33" s="281" t="s">
        <v>1</v>
      </c>
      <c r="B33" s="303" t="s">
        <v>379</v>
      </c>
      <c r="C33" s="304"/>
      <c r="D33" s="546"/>
      <c r="E33" s="546"/>
      <c r="F33" s="546"/>
      <c r="G33" s="546"/>
    </row>
    <row r="34" spans="1:7" ht="19.5" x14ac:dyDescent="0.35">
      <c r="A34" s="297"/>
      <c r="B34" s="279" t="s">
        <v>115</v>
      </c>
      <c r="C34" s="280"/>
      <c r="D34" s="542"/>
      <c r="E34" s="542"/>
      <c r="F34" s="542"/>
      <c r="G34" s="542"/>
    </row>
    <row r="35" spans="1:7" ht="19.5" x14ac:dyDescent="0.35">
      <c r="A35" s="281"/>
      <c r="B35" s="298"/>
      <c r="C35" s="305">
        <v>72000000</v>
      </c>
      <c r="D35" s="544" t="s">
        <v>85</v>
      </c>
      <c r="E35" s="544" t="s">
        <v>85</v>
      </c>
      <c r="F35" s="544" t="s">
        <v>85</v>
      </c>
      <c r="G35" s="544" t="s">
        <v>85</v>
      </c>
    </row>
    <row r="36" spans="1:7" ht="19.5" x14ac:dyDescent="0.35">
      <c r="A36" s="281"/>
      <c r="B36" s="298"/>
      <c r="C36" s="294"/>
      <c r="D36" s="547"/>
      <c r="E36" s="547"/>
      <c r="F36" s="547"/>
      <c r="G36" s="547"/>
    </row>
    <row r="37" spans="1:7" ht="19.5" x14ac:dyDescent="0.35">
      <c r="A37" s="297"/>
      <c r="B37" s="279" t="s">
        <v>482</v>
      </c>
      <c r="C37" s="280">
        <v>0</v>
      </c>
      <c r="D37" s="542"/>
      <c r="E37" s="542"/>
      <c r="F37" s="542"/>
      <c r="G37" s="542"/>
    </row>
    <row r="38" spans="1:7" s="38" customFormat="1" ht="20.149999999999999" customHeight="1" x14ac:dyDescent="0.45">
      <c r="A38" s="281"/>
      <c r="B38" s="301"/>
      <c r="C38" s="302"/>
      <c r="D38" s="545"/>
      <c r="E38" s="545"/>
      <c r="F38" s="545"/>
      <c r="G38" s="545"/>
    </row>
    <row r="39" spans="1:7" ht="19.5" x14ac:dyDescent="0.35">
      <c r="A39" s="297" t="s">
        <v>1</v>
      </c>
      <c r="B39" s="279" t="s">
        <v>650</v>
      </c>
      <c r="C39" s="280"/>
      <c r="D39" s="542"/>
      <c r="E39" s="542"/>
      <c r="F39" s="542"/>
      <c r="G39" s="542"/>
    </row>
    <row r="40" spans="1:7" ht="19.5" x14ac:dyDescent="0.35">
      <c r="A40" s="281"/>
      <c r="B40" s="298"/>
      <c r="C40" s="306"/>
      <c r="D40" s="548"/>
      <c r="E40" s="548"/>
      <c r="F40" s="548"/>
      <c r="G40" s="548"/>
    </row>
    <row r="41" spans="1:7" ht="19.5" x14ac:dyDescent="0.35">
      <c r="A41" s="281" t="s">
        <v>1</v>
      </c>
      <c r="B41" s="301" t="s">
        <v>483</v>
      </c>
      <c r="C41" s="307">
        <f>+C34*C37/100</f>
        <v>0</v>
      </c>
      <c r="D41" s="549">
        <v>120000</v>
      </c>
      <c r="E41" s="549">
        <v>120000</v>
      </c>
      <c r="F41" s="550">
        <v>72000</v>
      </c>
      <c r="G41" s="550">
        <v>72000</v>
      </c>
    </row>
    <row r="42" spans="1:7" s="38" customFormat="1" ht="20.149999999999999" customHeight="1" x14ac:dyDescent="0.45">
      <c r="A42" s="308"/>
      <c r="B42" s="282"/>
      <c r="C42" s="296"/>
      <c r="D42" s="541"/>
      <c r="E42" s="541"/>
      <c r="F42" s="541"/>
      <c r="G42" s="541"/>
    </row>
    <row r="43" spans="1:7" ht="19.5" x14ac:dyDescent="0.35">
      <c r="A43" s="297"/>
      <c r="B43" s="279" t="s">
        <v>13</v>
      </c>
      <c r="C43" s="280"/>
      <c r="D43" s="542"/>
      <c r="E43" s="542"/>
      <c r="F43" s="542"/>
      <c r="G43" s="542"/>
    </row>
    <row r="44" spans="1:7" s="38" customFormat="1" ht="29" x14ac:dyDescent="0.45">
      <c r="A44" s="281" t="s">
        <v>1</v>
      </c>
      <c r="B44" s="298" t="s">
        <v>124</v>
      </c>
      <c r="C44" s="309" t="s">
        <v>841</v>
      </c>
      <c r="D44" s="544" t="s">
        <v>990</v>
      </c>
      <c r="E44" s="544" t="s">
        <v>990</v>
      </c>
      <c r="F44" s="544" t="s">
        <v>990</v>
      </c>
      <c r="G44" s="544" t="s">
        <v>990</v>
      </c>
    </row>
    <row r="45" spans="1:7" ht="19.5" x14ac:dyDescent="0.35">
      <c r="A45" s="281" t="s">
        <v>1</v>
      </c>
      <c r="B45" s="298" t="s">
        <v>101</v>
      </c>
      <c r="C45" s="309" t="s">
        <v>85</v>
      </c>
      <c r="D45" s="544" t="s">
        <v>85</v>
      </c>
      <c r="E45" s="544" t="s">
        <v>85</v>
      </c>
      <c r="F45" s="544" t="s">
        <v>1187</v>
      </c>
      <c r="G45" s="544" t="s">
        <v>1187</v>
      </c>
    </row>
    <row r="46" spans="1:7" ht="19.5" x14ac:dyDescent="0.35">
      <c r="A46" s="281" t="s">
        <v>1</v>
      </c>
      <c r="B46" s="298" t="s">
        <v>484</v>
      </c>
      <c r="C46" s="309" t="s">
        <v>85</v>
      </c>
      <c r="D46" s="544" t="s">
        <v>85</v>
      </c>
      <c r="E46" s="544" t="s">
        <v>85</v>
      </c>
      <c r="F46" s="544" t="s">
        <v>85</v>
      </c>
      <c r="G46" s="544" t="s">
        <v>85</v>
      </c>
    </row>
    <row r="47" spans="1:7" s="38" customFormat="1" ht="20.149999999999999" customHeight="1" x14ac:dyDescent="0.45">
      <c r="A47" s="281" t="s">
        <v>1</v>
      </c>
      <c r="B47" s="298" t="s">
        <v>485</v>
      </c>
      <c r="C47" s="309" t="s">
        <v>842</v>
      </c>
      <c r="D47" s="544" t="s">
        <v>576</v>
      </c>
      <c r="E47" s="551" t="s">
        <v>386</v>
      </c>
      <c r="F47" s="544" t="s">
        <v>576</v>
      </c>
      <c r="G47" s="551" t="s">
        <v>386</v>
      </c>
    </row>
    <row r="48" spans="1:7" ht="19.5" x14ac:dyDescent="0.35">
      <c r="A48" s="281" t="s">
        <v>1</v>
      </c>
      <c r="B48" s="298" t="s">
        <v>486</v>
      </c>
      <c r="C48" s="309" t="s">
        <v>85</v>
      </c>
      <c r="D48" s="544" t="s">
        <v>85</v>
      </c>
      <c r="E48" s="544" t="s">
        <v>85</v>
      </c>
      <c r="F48" s="544" t="s">
        <v>85</v>
      </c>
      <c r="G48" s="544" t="s">
        <v>85</v>
      </c>
    </row>
    <row r="49" spans="1:7" s="38" customFormat="1" ht="44.25" customHeight="1" x14ac:dyDescent="0.45">
      <c r="A49" s="281" t="s">
        <v>1</v>
      </c>
      <c r="B49" s="298" t="s">
        <v>14</v>
      </c>
      <c r="C49" s="310" t="s">
        <v>487</v>
      </c>
      <c r="D49" s="552"/>
      <c r="E49" s="544" t="s">
        <v>85</v>
      </c>
      <c r="F49" s="544" t="s">
        <v>85</v>
      </c>
      <c r="G49" s="544" t="s">
        <v>85</v>
      </c>
    </row>
    <row r="50" spans="1:7" ht="39" x14ac:dyDescent="0.35">
      <c r="A50" s="281" t="s">
        <v>1</v>
      </c>
      <c r="B50" s="298" t="s">
        <v>488</v>
      </c>
      <c r="C50" s="310" t="s">
        <v>544</v>
      </c>
      <c r="D50" s="544" t="s">
        <v>85</v>
      </c>
      <c r="E50" s="544" t="s">
        <v>85</v>
      </c>
      <c r="F50" s="544" t="s">
        <v>85</v>
      </c>
      <c r="G50" s="544" t="s">
        <v>85</v>
      </c>
    </row>
    <row r="51" spans="1:7" ht="19.5" x14ac:dyDescent="0.35">
      <c r="A51" s="281" t="s">
        <v>1</v>
      </c>
      <c r="B51" s="298" t="s">
        <v>545</v>
      </c>
      <c r="C51" s="311" t="s">
        <v>85</v>
      </c>
      <c r="D51" s="544" t="s">
        <v>85</v>
      </c>
      <c r="E51" s="544" t="s">
        <v>85</v>
      </c>
      <c r="F51" s="544" t="s">
        <v>85</v>
      </c>
      <c r="G51" s="544" t="s">
        <v>85</v>
      </c>
    </row>
    <row r="52" spans="1:7" s="38" customFormat="1" ht="20.149999999999999" customHeight="1" x14ac:dyDescent="0.45">
      <c r="A52" s="281" t="s">
        <v>1</v>
      </c>
      <c r="B52" s="298" t="s">
        <v>546</v>
      </c>
      <c r="C52" s="299" t="s">
        <v>85</v>
      </c>
      <c r="D52" s="544" t="s">
        <v>85</v>
      </c>
      <c r="E52" s="544" t="s">
        <v>85</v>
      </c>
      <c r="F52" s="544" t="s">
        <v>85</v>
      </c>
      <c r="G52" s="544" t="s">
        <v>85</v>
      </c>
    </row>
    <row r="53" spans="1:7" ht="39" x14ac:dyDescent="0.35">
      <c r="A53" s="281" t="s">
        <v>1</v>
      </c>
      <c r="B53" s="298" t="s">
        <v>547</v>
      </c>
      <c r="C53" s="299" t="s">
        <v>85</v>
      </c>
      <c r="D53" s="544" t="s">
        <v>85</v>
      </c>
      <c r="E53" s="544" t="s">
        <v>85</v>
      </c>
      <c r="F53" s="576" t="s">
        <v>1416</v>
      </c>
      <c r="G53" s="543" t="s">
        <v>85</v>
      </c>
    </row>
    <row r="54" spans="1:7" ht="136.5" x14ac:dyDescent="0.35">
      <c r="A54" s="281" t="s">
        <v>1</v>
      </c>
      <c r="B54" s="298" t="s">
        <v>991</v>
      </c>
      <c r="C54" s="299" t="s">
        <v>85</v>
      </c>
      <c r="D54" s="544" t="s">
        <v>85</v>
      </c>
      <c r="E54" s="544" t="s">
        <v>85</v>
      </c>
      <c r="F54" s="544" t="s">
        <v>85</v>
      </c>
      <c r="G54" s="544" t="s">
        <v>85</v>
      </c>
    </row>
    <row r="55" spans="1:7" ht="58.5" x14ac:dyDescent="0.35">
      <c r="A55" s="281" t="s">
        <v>1</v>
      </c>
      <c r="B55" s="376" t="s">
        <v>988</v>
      </c>
      <c r="C55" s="299" t="s">
        <v>85</v>
      </c>
      <c r="D55" s="543" t="s">
        <v>85</v>
      </c>
      <c r="E55" s="543" t="s">
        <v>85</v>
      </c>
      <c r="F55" s="543" t="s">
        <v>85</v>
      </c>
      <c r="G55" s="544" t="s">
        <v>85</v>
      </c>
    </row>
    <row r="56" spans="1:7" ht="78" x14ac:dyDescent="0.35">
      <c r="A56" s="281"/>
      <c r="B56" s="376" t="s">
        <v>993</v>
      </c>
      <c r="C56" s="299" t="s">
        <v>85</v>
      </c>
      <c r="D56" s="543" t="s">
        <v>85</v>
      </c>
      <c r="E56" s="543" t="s">
        <v>85</v>
      </c>
      <c r="F56" s="576" t="s">
        <v>1416</v>
      </c>
      <c r="G56" s="543" t="s">
        <v>85</v>
      </c>
    </row>
    <row r="57" spans="1:7" ht="58.5" x14ac:dyDescent="0.35">
      <c r="A57" s="281"/>
      <c r="B57" s="376" t="s">
        <v>1316</v>
      </c>
      <c r="C57" s="299"/>
      <c r="D57" s="543"/>
      <c r="E57" s="543"/>
      <c r="F57" s="562"/>
      <c r="G57" s="543" t="s">
        <v>85</v>
      </c>
    </row>
    <row r="58" spans="1:7" ht="39" x14ac:dyDescent="0.35">
      <c r="A58" s="281"/>
      <c r="B58" s="376" t="s">
        <v>1317</v>
      </c>
      <c r="C58" s="299"/>
      <c r="D58" s="543"/>
      <c r="E58" s="543"/>
      <c r="F58" s="562"/>
      <c r="G58" s="543" t="s">
        <v>85</v>
      </c>
    </row>
    <row r="59" spans="1:7" ht="58.5" x14ac:dyDescent="0.35">
      <c r="A59" s="281"/>
      <c r="B59" s="376" t="s">
        <v>1318</v>
      </c>
      <c r="C59" s="299"/>
      <c r="D59" s="543"/>
      <c r="E59" s="543"/>
      <c r="F59" s="562"/>
      <c r="G59" s="543" t="s">
        <v>85</v>
      </c>
    </row>
    <row r="60" spans="1:7" ht="19.5" x14ac:dyDescent="0.35">
      <c r="A60" s="281"/>
      <c r="B60" s="376"/>
      <c r="C60" s="299"/>
      <c r="D60" s="543"/>
      <c r="E60" s="543"/>
      <c r="F60" s="562"/>
      <c r="G60" s="543"/>
    </row>
    <row r="61" spans="1:7" ht="19.5" x14ac:dyDescent="0.35">
      <c r="A61" s="297" t="s">
        <v>1</v>
      </c>
      <c r="B61" s="279" t="s">
        <v>12</v>
      </c>
      <c r="C61" s="280"/>
      <c r="D61" s="542"/>
      <c r="E61" s="542"/>
      <c r="F61" s="542"/>
      <c r="G61" s="542"/>
    </row>
    <row r="62" spans="1:7" ht="19.5" x14ac:dyDescent="0.35">
      <c r="A62" s="281" t="s">
        <v>1</v>
      </c>
      <c r="B62" s="298" t="s">
        <v>541</v>
      </c>
      <c r="C62" s="294" t="s">
        <v>542</v>
      </c>
      <c r="D62" s="544" t="s">
        <v>85</v>
      </c>
      <c r="E62" s="544" t="s">
        <v>85</v>
      </c>
      <c r="F62" s="553" t="s">
        <v>1188</v>
      </c>
      <c r="G62" s="553" t="s">
        <v>1188</v>
      </c>
    </row>
    <row r="63" spans="1:7" ht="19.5" x14ac:dyDescent="0.35">
      <c r="A63" s="281" t="s">
        <v>1</v>
      </c>
      <c r="B63" s="298" t="s">
        <v>379</v>
      </c>
      <c r="C63" s="294" t="s">
        <v>379</v>
      </c>
      <c r="D63" s="547"/>
      <c r="E63" s="547"/>
      <c r="F63" s="547"/>
      <c r="G63" s="547"/>
    </row>
    <row r="64" spans="1:7" ht="19.5" x14ac:dyDescent="0.35">
      <c r="A64" s="297" t="s">
        <v>1</v>
      </c>
      <c r="B64" s="279" t="s">
        <v>28</v>
      </c>
      <c r="C64" s="280" t="s">
        <v>565</v>
      </c>
      <c r="D64" s="542"/>
      <c r="E64" s="542"/>
      <c r="F64" s="542"/>
      <c r="G64" s="542"/>
    </row>
    <row r="65" spans="1:7" s="38" customFormat="1" ht="72" customHeight="1" x14ac:dyDescent="0.45">
      <c r="A65" s="281" t="s">
        <v>1</v>
      </c>
      <c r="B65" s="492" t="s">
        <v>838</v>
      </c>
      <c r="C65" s="313" t="s">
        <v>85</v>
      </c>
      <c r="D65" s="554"/>
      <c r="E65" s="551" t="s">
        <v>85</v>
      </c>
      <c r="F65" s="576" t="s">
        <v>1416</v>
      </c>
      <c r="G65" s="576" t="s">
        <v>1416</v>
      </c>
    </row>
    <row r="66" spans="1:7" ht="19.5" x14ac:dyDescent="0.35">
      <c r="A66" s="281" t="s">
        <v>1</v>
      </c>
      <c r="B66" s="314"/>
      <c r="C66" s="312"/>
      <c r="D66" s="555"/>
      <c r="E66" s="555"/>
      <c r="F66" s="555"/>
      <c r="G66" s="555"/>
    </row>
    <row r="67" spans="1:7" ht="19.5" x14ac:dyDescent="0.35">
      <c r="A67" s="297"/>
      <c r="B67" s="279" t="s">
        <v>489</v>
      </c>
      <c r="C67" s="280" t="s">
        <v>565</v>
      </c>
      <c r="D67" s="542"/>
      <c r="E67" s="542"/>
      <c r="F67" s="542"/>
      <c r="G67" s="542"/>
    </row>
    <row r="68" spans="1:7" s="38" customFormat="1" ht="20.149999999999999" customHeight="1" x14ac:dyDescent="0.45">
      <c r="A68" s="281"/>
      <c r="B68" s="301" t="s">
        <v>994</v>
      </c>
      <c r="C68" s="312" t="s">
        <v>379</v>
      </c>
      <c r="D68" s="554" t="s">
        <v>85</v>
      </c>
      <c r="E68" s="554" t="s">
        <v>85</v>
      </c>
      <c r="F68" s="554" t="s">
        <v>85</v>
      </c>
      <c r="G68" s="554"/>
    </row>
    <row r="69" spans="1:7" s="156" customFormat="1" ht="20.149999999999999" customHeight="1" x14ac:dyDescent="0.45">
      <c r="A69" s="315"/>
      <c r="B69" s="282"/>
      <c r="C69" s="294"/>
      <c r="D69" s="547"/>
      <c r="E69" s="547"/>
      <c r="F69" s="547"/>
      <c r="G69" s="547"/>
    </row>
    <row r="70" spans="1:7" s="156" customFormat="1" ht="20.149999999999999" customHeight="1" x14ac:dyDescent="0.45">
      <c r="A70" s="297"/>
      <c r="B70" s="279" t="s">
        <v>103</v>
      </c>
      <c r="C70" s="167" t="s">
        <v>671</v>
      </c>
      <c r="D70" s="523" t="s">
        <v>85</v>
      </c>
      <c r="E70" s="523" t="s">
        <v>85</v>
      </c>
      <c r="F70" s="523"/>
      <c r="G70" s="413" t="s">
        <v>85</v>
      </c>
    </row>
    <row r="71" spans="1:7" s="156" customFormat="1" ht="19.5" x14ac:dyDescent="0.45">
      <c r="A71" s="315"/>
      <c r="B71" s="316"/>
      <c r="C71" s="317"/>
      <c r="D71" s="556"/>
      <c r="E71" s="556"/>
      <c r="F71" s="495"/>
      <c r="G71" s="495"/>
    </row>
    <row r="72" spans="1:7" s="156" customFormat="1" ht="31" x14ac:dyDescent="0.45">
      <c r="A72" s="297"/>
      <c r="B72" s="279" t="s">
        <v>104</v>
      </c>
      <c r="C72" s="280" t="s">
        <v>386</v>
      </c>
      <c r="D72" s="542"/>
      <c r="E72" s="542"/>
      <c r="F72" s="494" t="s">
        <v>1163</v>
      </c>
      <c r="G72" s="381" t="s">
        <v>1344</v>
      </c>
    </row>
    <row r="73" spans="1:7" s="156" customFormat="1" ht="19.5" x14ac:dyDescent="0.45">
      <c r="A73" s="315"/>
      <c r="B73" s="318"/>
      <c r="C73" s="319"/>
      <c r="D73" s="557"/>
      <c r="E73" s="557"/>
      <c r="F73" s="495"/>
      <c r="G73" s="382"/>
    </row>
    <row r="74" spans="1:7" s="156" customFormat="1" ht="29" x14ac:dyDescent="0.45">
      <c r="A74" s="297"/>
      <c r="B74" s="279" t="s">
        <v>105</v>
      </c>
      <c r="C74" s="280" t="s">
        <v>565</v>
      </c>
      <c r="D74" s="525" t="s">
        <v>935</v>
      </c>
      <c r="E74" s="525" t="s">
        <v>935</v>
      </c>
      <c r="F74" s="525" t="s">
        <v>1164</v>
      </c>
      <c r="G74" s="415" t="s">
        <v>1308</v>
      </c>
    </row>
    <row r="75" spans="1:7" s="156" customFormat="1" ht="19.5" x14ac:dyDescent="0.45">
      <c r="A75" s="315"/>
      <c r="B75" s="316"/>
      <c r="C75" s="317"/>
      <c r="D75" s="556"/>
      <c r="E75" s="556"/>
      <c r="F75" s="505"/>
      <c r="G75" s="394"/>
    </row>
    <row r="76" spans="1:7" s="156" customFormat="1" ht="20.149999999999999" customHeight="1" x14ac:dyDescent="0.45">
      <c r="A76" s="297"/>
      <c r="B76" s="279" t="s">
        <v>106</v>
      </c>
      <c r="C76" s="320">
        <v>0.18</v>
      </c>
      <c r="D76" s="558"/>
      <c r="E76" s="558">
        <v>0.15</v>
      </c>
      <c r="F76" s="559">
        <v>0.15</v>
      </c>
      <c r="G76" s="414">
        <v>0.16</v>
      </c>
    </row>
    <row r="77" spans="1:7" s="156" customFormat="1" ht="19.5" x14ac:dyDescent="0.45">
      <c r="A77" s="315"/>
      <c r="B77" s="316"/>
      <c r="C77" s="317"/>
      <c r="D77" s="556"/>
      <c r="E77" s="556"/>
      <c r="F77" s="505"/>
      <c r="G77" s="394"/>
    </row>
    <row r="78" spans="1:7" s="156" customFormat="1" ht="23.25" customHeight="1" x14ac:dyDescent="0.45">
      <c r="A78" s="297"/>
      <c r="B78" s="279" t="s">
        <v>107</v>
      </c>
      <c r="C78" s="280" t="s">
        <v>843</v>
      </c>
      <c r="D78" s="542" t="s">
        <v>936</v>
      </c>
      <c r="E78" s="523" t="s">
        <v>85</v>
      </c>
      <c r="F78" s="494" t="s">
        <v>85</v>
      </c>
      <c r="G78" s="381" t="s">
        <v>85</v>
      </c>
    </row>
    <row r="79" spans="1:7" s="156" customFormat="1" ht="19.5" x14ac:dyDescent="0.45">
      <c r="A79" s="155"/>
      <c r="B79" s="276"/>
      <c r="C79" s="277"/>
      <c r="D79" s="560"/>
      <c r="E79" s="560"/>
      <c r="F79" s="560"/>
      <c r="G79" s="560"/>
    </row>
    <row r="80" spans="1:7" x14ac:dyDescent="0.35">
      <c r="A80" s="205" t="s">
        <v>1190</v>
      </c>
      <c r="B80" s="36"/>
    </row>
    <row r="81" spans="1:2" x14ac:dyDescent="0.45">
      <c r="A81" s="38" t="s">
        <v>1189</v>
      </c>
      <c r="B81" s="36"/>
    </row>
    <row r="82" spans="1:2" x14ac:dyDescent="0.45">
      <c r="A82" s="38"/>
    </row>
    <row r="83" spans="1:2" x14ac:dyDescent="0.45">
      <c r="A83" s="38"/>
    </row>
  </sheetData>
  <mergeCells count="1">
    <mergeCell ref="B2:C2"/>
  </mergeCells>
  <printOptions horizontalCentered="1"/>
  <pageMargins left="0" right="0" top="0.98425196850393704" bottom="0.55118110236220474" header="0.31496062992125984" footer="0.31496062992125984"/>
  <pageSetup scale="31" orientation="portrait" r:id="rId1"/>
  <headerFooter>
    <oddFooter>&amp;RPág.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98"/>
  <sheetViews>
    <sheetView showGridLines="0" tabSelected="1" view="pageBreakPreview" topLeftCell="A86" zoomScale="90" zoomScaleNormal="100" zoomScaleSheetLayoutView="90" workbookViewId="0">
      <selection activeCell="F9" sqref="F9:G9"/>
    </sheetView>
  </sheetViews>
  <sheetFormatPr baseColWidth="10" defaultColWidth="21" defaultRowHeight="18.5" x14ac:dyDescent="0.35"/>
  <cols>
    <col min="1" max="1" width="2.81640625" style="42" customWidth="1"/>
    <col min="2" max="2" width="81.26953125" style="42" customWidth="1"/>
    <col min="3" max="3" width="73.54296875" style="45" customWidth="1"/>
    <col min="4" max="4" width="25.7265625" style="479" customWidth="1"/>
    <col min="5" max="6" width="28.1796875" style="480" customWidth="1"/>
    <col min="7" max="7" width="28.1796875" style="42" customWidth="1"/>
    <col min="8" max="241" width="21" style="42"/>
    <col min="242" max="243" width="40.7265625" style="42" customWidth="1"/>
    <col min="244" max="244" width="21" style="42"/>
    <col min="245" max="245" width="10.1796875" style="42" customWidth="1"/>
    <col min="246" max="246" width="26.81640625" style="42" customWidth="1"/>
    <col min="247" max="252" width="21" style="42"/>
    <col min="253" max="253" width="2.81640625" style="42" customWidth="1"/>
    <col min="254" max="255" width="99.54296875" style="42" customWidth="1"/>
    <col min="256" max="497" width="21" style="42"/>
    <col min="498" max="499" width="40.7265625" style="42" customWidth="1"/>
    <col min="500" max="500" width="21" style="42"/>
    <col min="501" max="501" width="10.1796875" style="42" customWidth="1"/>
    <col min="502" max="502" width="26.81640625" style="42" customWidth="1"/>
    <col min="503" max="508" width="21" style="42"/>
    <col min="509" max="509" width="2.81640625" style="42" customWidth="1"/>
    <col min="510" max="511" width="99.54296875" style="42" customWidth="1"/>
    <col min="512" max="753" width="21" style="42"/>
    <col min="754" max="755" width="40.7265625" style="42" customWidth="1"/>
    <col min="756" max="756" width="21" style="42"/>
    <col min="757" max="757" width="10.1796875" style="42" customWidth="1"/>
    <col min="758" max="758" width="26.81640625" style="42" customWidth="1"/>
    <col min="759" max="764" width="21" style="42"/>
    <col min="765" max="765" width="2.81640625" style="42" customWidth="1"/>
    <col min="766" max="767" width="99.54296875" style="42" customWidth="1"/>
    <col min="768" max="1009" width="21" style="42"/>
    <col min="1010" max="1011" width="40.7265625" style="42" customWidth="1"/>
    <col min="1012" max="1012" width="21" style="42"/>
    <col min="1013" max="1013" width="10.1796875" style="42" customWidth="1"/>
    <col min="1014" max="1014" width="26.81640625" style="42" customWidth="1"/>
    <col min="1015" max="1020" width="21" style="42"/>
    <col min="1021" max="1021" width="2.81640625" style="42" customWidth="1"/>
    <col min="1022" max="1023" width="99.54296875" style="42" customWidth="1"/>
    <col min="1024" max="1265" width="21" style="42"/>
    <col min="1266" max="1267" width="40.7265625" style="42" customWidth="1"/>
    <col min="1268" max="1268" width="21" style="42"/>
    <col min="1269" max="1269" width="10.1796875" style="42" customWidth="1"/>
    <col min="1270" max="1270" width="26.81640625" style="42" customWidth="1"/>
    <col min="1271" max="1276" width="21" style="42"/>
    <col min="1277" max="1277" width="2.81640625" style="42" customWidth="1"/>
    <col min="1278" max="1279" width="99.54296875" style="42" customWidth="1"/>
    <col min="1280" max="1521" width="21" style="42"/>
    <col min="1522" max="1523" width="40.7265625" style="42" customWidth="1"/>
    <col min="1524" max="1524" width="21" style="42"/>
    <col min="1525" max="1525" width="10.1796875" style="42" customWidth="1"/>
    <col min="1526" max="1526" width="26.81640625" style="42" customWidth="1"/>
    <col min="1527" max="1532" width="21" style="42"/>
    <col min="1533" max="1533" width="2.81640625" style="42" customWidth="1"/>
    <col min="1534" max="1535" width="99.54296875" style="42" customWidth="1"/>
    <col min="1536" max="1777" width="21" style="42"/>
    <col min="1778" max="1779" width="40.7265625" style="42" customWidth="1"/>
    <col min="1780" max="1780" width="21" style="42"/>
    <col min="1781" max="1781" width="10.1796875" style="42" customWidth="1"/>
    <col min="1782" max="1782" width="26.81640625" style="42" customWidth="1"/>
    <col min="1783" max="1788" width="21" style="42"/>
    <col min="1789" max="1789" width="2.81640625" style="42" customWidth="1"/>
    <col min="1790" max="1791" width="99.54296875" style="42" customWidth="1"/>
    <col min="1792" max="2033" width="21" style="42"/>
    <col min="2034" max="2035" width="40.7265625" style="42" customWidth="1"/>
    <col min="2036" max="2036" width="21" style="42"/>
    <col min="2037" max="2037" width="10.1796875" style="42" customWidth="1"/>
    <col min="2038" max="2038" width="26.81640625" style="42" customWidth="1"/>
    <col min="2039" max="2044" width="21" style="42"/>
    <col min="2045" max="2045" width="2.81640625" style="42" customWidth="1"/>
    <col min="2046" max="2047" width="99.54296875" style="42" customWidth="1"/>
    <col min="2048" max="2289" width="21" style="42"/>
    <col min="2290" max="2291" width="40.7265625" style="42" customWidth="1"/>
    <col min="2292" max="2292" width="21" style="42"/>
    <col min="2293" max="2293" width="10.1796875" style="42" customWidth="1"/>
    <col min="2294" max="2294" width="26.81640625" style="42" customWidth="1"/>
    <col min="2295" max="2300" width="21" style="42"/>
    <col min="2301" max="2301" width="2.81640625" style="42" customWidth="1"/>
    <col min="2302" max="2303" width="99.54296875" style="42" customWidth="1"/>
    <col min="2304" max="2545" width="21" style="42"/>
    <col min="2546" max="2547" width="40.7265625" style="42" customWidth="1"/>
    <col min="2548" max="2548" width="21" style="42"/>
    <col min="2549" max="2549" width="10.1796875" style="42" customWidth="1"/>
    <col min="2550" max="2550" width="26.81640625" style="42" customWidth="1"/>
    <col min="2551" max="2556" width="21" style="42"/>
    <col min="2557" max="2557" width="2.81640625" style="42" customWidth="1"/>
    <col min="2558" max="2559" width="99.54296875" style="42" customWidth="1"/>
    <col min="2560" max="2801" width="21" style="42"/>
    <col min="2802" max="2803" width="40.7265625" style="42" customWidth="1"/>
    <col min="2804" max="2804" width="21" style="42"/>
    <col min="2805" max="2805" width="10.1796875" style="42" customWidth="1"/>
    <col min="2806" max="2806" width="26.81640625" style="42" customWidth="1"/>
    <col min="2807" max="2812" width="21" style="42"/>
    <col min="2813" max="2813" width="2.81640625" style="42" customWidth="1"/>
    <col min="2814" max="2815" width="99.54296875" style="42" customWidth="1"/>
    <col min="2816" max="3057" width="21" style="42"/>
    <col min="3058" max="3059" width="40.7265625" style="42" customWidth="1"/>
    <col min="3060" max="3060" width="21" style="42"/>
    <col min="3061" max="3061" width="10.1796875" style="42" customWidth="1"/>
    <col min="3062" max="3062" width="26.81640625" style="42" customWidth="1"/>
    <col min="3063" max="3068" width="21" style="42"/>
    <col min="3069" max="3069" width="2.81640625" style="42" customWidth="1"/>
    <col min="3070" max="3071" width="99.54296875" style="42" customWidth="1"/>
    <col min="3072" max="3313" width="21" style="42"/>
    <col min="3314" max="3315" width="40.7265625" style="42" customWidth="1"/>
    <col min="3316" max="3316" width="21" style="42"/>
    <col min="3317" max="3317" width="10.1796875" style="42" customWidth="1"/>
    <col min="3318" max="3318" width="26.81640625" style="42" customWidth="1"/>
    <col min="3319" max="3324" width="21" style="42"/>
    <col min="3325" max="3325" width="2.81640625" style="42" customWidth="1"/>
    <col min="3326" max="3327" width="99.54296875" style="42" customWidth="1"/>
    <col min="3328" max="3569" width="21" style="42"/>
    <col min="3570" max="3571" width="40.7265625" style="42" customWidth="1"/>
    <col min="3572" max="3572" width="21" style="42"/>
    <col min="3573" max="3573" width="10.1796875" style="42" customWidth="1"/>
    <col min="3574" max="3574" width="26.81640625" style="42" customWidth="1"/>
    <col min="3575" max="3580" width="21" style="42"/>
    <col min="3581" max="3581" width="2.81640625" style="42" customWidth="1"/>
    <col min="3582" max="3583" width="99.54296875" style="42" customWidth="1"/>
    <col min="3584" max="3825" width="21" style="42"/>
    <col min="3826" max="3827" width="40.7265625" style="42" customWidth="1"/>
    <col min="3828" max="3828" width="21" style="42"/>
    <col min="3829" max="3829" width="10.1796875" style="42" customWidth="1"/>
    <col min="3830" max="3830" width="26.81640625" style="42" customWidth="1"/>
    <col min="3831" max="3836" width="21" style="42"/>
    <col min="3837" max="3837" width="2.81640625" style="42" customWidth="1"/>
    <col min="3838" max="3839" width="99.54296875" style="42" customWidth="1"/>
    <col min="3840" max="4081" width="21" style="42"/>
    <col min="4082" max="4083" width="40.7265625" style="42" customWidth="1"/>
    <col min="4084" max="4084" width="21" style="42"/>
    <col min="4085" max="4085" width="10.1796875" style="42" customWidth="1"/>
    <col min="4086" max="4086" width="26.81640625" style="42" customWidth="1"/>
    <col min="4087" max="4092" width="21" style="42"/>
    <col min="4093" max="4093" width="2.81640625" style="42" customWidth="1"/>
    <col min="4094" max="4095" width="99.54296875" style="42" customWidth="1"/>
    <col min="4096" max="4337" width="21" style="42"/>
    <col min="4338" max="4339" width="40.7265625" style="42" customWidth="1"/>
    <col min="4340" max="4340" width="21" style="42"/>
    <col min="4341" max="4341" width="10.1796875" style="42" customWidth="1"/>
    <col min="4342" max="4342" width="26.81640625" style="42" customWidth="1"/>
    <col min="4343" max="4348" width="21" style="42"/>
    <col min="4349" max="4349" width="2.81640625" style="42" customWidth="1"/>
    <col min="4350" max="4351" width="99.54296875" style="42" customWidth="1"/>
    <col min="4352" max="4593" width="21" style="42"/>
    <col min="4594" max="4595" width="40.7265625" style="42" customWidth="1"/>
    <col min="4596" max="4596" width="21" style="42"/>
    <col min="4597" max="4597" width="10.1796875" style="42" customWidth="1"/>
    <col min="4598" max="4598" width="26.81640625" style="42" customWidth="1"/>
    <col min="4599" max="4604" width="21" style="42"/>
    <col min="4605" max="4605" width="2.81640625" style="42" customWidth="1"/>
    <col min="4606" max="4607" width="99.54296875" style="42" customWidth="1"/>
    <col min="4608" max="4849" width="21" style="42"/>
    <col min="4850" max="4851" width="40.7265625" style="42" customWidth="1"/>
    <col min="4852" max="4852" width="21" style="42"/>
    <col min="4853" max="4853" width="10.1796875" style="42" customWidth="1"/>
    <col min="4854" max="4854" width="26.81640625" style="42" customWidth="1"/>
    <col min="4855" max="4860" width="21" style="42"/>
    <col min="4861" max="4861" width="2.81640625" style="42" customWidth="1"/>
    <col min="4862" max="4863" width="99.54296875" style="42" customWidth="1"/>
    <col min="4864" max="5105" width="21" style="42"/>
    <col min="5106" max="5107" width="40.7265625" style="42" customWidth="1"/>
    <col min="5108" max="5108" width="21" style="42"/>
    <col min="5109" max="5109" width="10.1796875" style="42" customWidth="1"/>
    <col min="5110" max="5110" width="26.81640625" style="42" customWidth="1"/>
    <col min="5111" max="5116" width="21" style="42"/>
    <col min="5117" max="5117" width="2.81640625" style="42" customWidth="1"/>
    <col min="5118" max="5119" width="99.54296875" style="42" customWidth="1"/>
    <col min="5120" max="5361" width="21" style="42"/>
    <col min="5362" max="5363" width="40.7265625" style="42" customWidth="1"/>
    <col min="5364" max="5364" width="21" style="42"/>
    <col min="5365" max="5365" width="10.1796875" style="42" customWidth="1"/>
    <col min="5366" max="5366" width="26.81640625" style="42" customWidth="1"/>
    <col min="5367" max="5372" width="21" style="42"/>
    <col min="5373" max="5373" width="2.81640625" style="42" customWidth="1"/>
    <col min="5374" max="5375" width="99.54296875" style="42" customWidth="1"/>
    <col min="5376" max="5617" width="21" style="42"/>
    <col min="5618" max="5619" width="40.7265625" style="42" customWidth="1"/>
    <col min="5620" max="5620" width="21" style="42"/>
    <col min="5621" max="5621" width="10.1796875" style="42" customWidth="1"/>
    <col min="5622" max="5622" width="26.81640625" style="42" customWidth="1"/>
    <col min="5623" max="5628" width="21" style="42"/>
    <col min="5629" max="5629" width="2.81640625" style="42" customWidth="1"/>
    <col min="5630" max="5631" width="99.54296875" style="42" customWidth="1"/>
    <col min="5632" max="5873" width="21" style="42"/>
    <col min="5874" max="5875" width="40.7265625" style="42" customWidth="1"/>
    <col min="5876" max="5876" width="21" style="42"/>
    <col min="5877" max="5877" width="10.1796875" style="42" customWidth="1"/>
    <col min="5878" max="5878" width="26.81640625" style="42" customWidth="1"/>
    <col min="5879" max="5884" width="21" style="42"/>
    <col min="5885" max="5885" width="2.81640625" style="42" customWidth="1"/>
    <col min="5886" max="5887" width="99.54296875" style="42" customWidth="1"/>
    <col min="5888" max="6129" width="21" style="42"/>
    <col min="6130" max="6131" width="40.7265625" style="42" customWidth="1"/>
    <col min="6132" max="6132" width="21" style="42"/>
    <col min="6133" max="6133" width="10.1796875" style="42" customWidth="1"/>
    <col min="6134" max="6134" width="26.81640625" style="42" customWidth="1"/>
    <col min="6135" max="6140" width="21" style="42"/>
    <col min="6141" max="6141" width="2.81640625" style="42" customWidth="1"/>
    <col min="6142" max="6143" width="99.54296875" style="42" customWidth="1"/>
    <col min="6144" max="6385" width="21" style="42"/>
    <col min="6386" max="6387" width="40.7265625" style="42" customWidth="1"/>
    <col min="6388" max="6388" width="21" style="42"/>
    <col min="6389" max="6389" width="10.1796875" style="42" customWidth="1"/>
    <col min="6390" max="6390" width="26.81640625" style="42" customWidth="1"/>
    <col min="6391" max="6396" width="21" style="42"/>
    <col min="6397" max="6397" width="2.81640625" style="42" customWidth="1"/>
    <col min="6398" max="6399" width="99.54296875" style="42" customWidth="1"/>
    <col min="6400" max="6641" width="21" style="42"/>
    <col min="6642" max="6643" width="40.7265625" style="42" customWidth="1"/>
    <col min="6644" max="6644" width="21" style="42"/>
    <col min="6645" max="6645" width="10.1796875" style="42" customWidth="1"/>
    <col min="6646" max="6646" width="26.81640625" style="42" customWidth="1"/>
    <col min="6647" max="6652" width="21" style="42"/>
    <col min="6653" max="6653" width="2.81640625" style="42" customWidth="1"/>
    <col min="6654" max="6655" width="99.54296875" style="42" customWidth="1"/>
    <col min="6656" max="6897" width="21" style="42"/>
    <col min="6898" max="6899" width="40.7265625" style="42" customWidth="1"/>
    <col min="6900" max="6900" width="21" style="42"/>
    <col min="6901" max="6901" width="10.1796875" style="42" customWidth="1"/>
    <col min="6902" max="6902" width="26.81640625" style="42" customWidth="1"/>
    <col min="6903" max="6908" width="21" style="42"/>
    <col min="6909" max="6909" width="2.81640625" style="42" customWidth="1"/>
    <col min="6910" max="6911" width="99.54296875" style="42" customWidth="1"/>
    <col min="6912" max="7153" width="21" style="42"/>
    <col min="7154" max="7155" width="40.7265625" style="42" customWidth="1"/>
    <col min="7156" max="7156" width="21" style="42"/>
    <col min="7157" max="7157" width="10.1796875" style="42" customWidth="1"/>
    <col min="7158" max="7158" width="26.81640625" style="42" customWidth="1"/>
    <col min="7159" max="7164" width="21" style="42"/>
    <col min="7165" max="7165" width="2.81640625" style="42" customWidth="1"/>
    <col min="7166" max="7167" width="99.54296875" style="42" customWidth="1"/>
    <col min="7168" max="7409" width="21" style="42"/>
    <col min="7410" max="7411" width="40.7265625" style="42" customWidth="1"/>
    <col min="7412" max="7412" width="21" style="42"/>
    <col min="7413" max="7413" width="10.1796875" style="42" customWidth="1"/>
    <col min="7414" max="7414" width="26.81640625" style="42" customWidth="1"/>
    <col min="7415" max="7420" width="21" style="42"/>
    <col min="7421" max="7421" width="2.81640625" style="42" customWidth="1"/>
    <col min="7422" max="7423" width="99.54296875" style="42" customWidth="1"/>
    <col min="7424" max="7665" width="21" style="42"/>
    <col min="7666" max="7667" width="40.7265625" style="42" customWidth="1"/>
    <col min="7668" max="7668" width="21" style="42"/>
    <col min="7669" max="7669" width="10.1796875" style="42" customWidth="1"/>
    <col min="7670" max="7670" width="26.81640625" style="42" customWidth="1"/>
    <col min="7671" max="7676" width="21" style="42"/>
    <col min="7677" max="7677" width="2.81640625" style="42" customWidth="1"/>
    <col min="7678" max="7679" width="99.54296875" style="42" customWidth="1"/>
    <col min="7680" max="7921" width="21" style="42"/>
    <col min="7922" max="7923" width="40.7265625" style="42" customWidth="1"/>
    <col min="7924" max="7924" width="21" style="42"/>
    <col min="7925" max="7925" width="10.1796875" style="42" customWidth="1"/>
    <col min="7926" max="7926" width="26.81640625" style="42" customWidth="1"/>
    <col min="7927" max="7932" width="21" style="42"/>
    <col min="7933" max="7933" width="2.81640625" style="42" customWidth="1"/>
    <col min="7934" max="7935" width="99.54296875" style="42" customWidth="1"/>
    <col min="7936" max="8177" width="21" style="42"/>
    <col min="8178" max="8179" width="40.7265625" style="42" customWidth="1"/>
    <col min="8180" max="8180" width="21" style="42"/>
    <col min="8181" max="8181" width="10.1796875" style="42" customWidth="1"/>
    <col min="8182" max="8182" width="26.81640625" style="42" customWidth="1"/>
    <col min="8183" max="8188" width="21" style="42"/>
    <col min="8189" max="8189" width="2.81640625" style="42" customWidth="1"/>
    <col min="8190" max="8191" width="99.54296875" style="42" customWidth="1"/>
    <col min="8192" max="8433" width="21" style="42"/>
    <col min="8434" max="8435" width="40.7265625" style="42" customWidth="1"/>
    <col min="8436" max="8436" width="21" style="42"/>
    <col min="8437" max="8437" width="10.1796875" style="42" customWidth="1"/>
    <col min="8438" max="8438" width="26.81640625" style="42" customWidth="1"/>
    <col min="8439" max="8444" width="21" style="42"/>
    <col min="8445" max="8445" width="2.81640625" style="42" customWidth="1"/>
    <col min="8446" max="8447" width="99.54296875" style="42" customWidth="1"/>
    <col min="8448" max="8689" width="21" style="42"/>
    <col min="8690" max="8691" width="40.7265625" style="42" customWidth="1"/>
    <col min="8692" max="8692" width="21" style="42"/>
    <col min="8693" max="8693" width="10.1796875" style="42" customWidth="1"/>
    <col min="8694" max="8694" width="26.81640625" style="42" customWidth="1"/>
    <col min="8695" max="8700" width="21" style="42"/>
    <col min="8701" max="8701" width="2.81640625" style="42" customWidth="1"/>
    <col min="8702" max="8703" width="99.54296875" style="42" customWidth="1"/>
    <col min="8704" max="8945" width="21" style="42"/>
    <col min="8946" max="8947" width="40.7265625" style="42" customWidth="1"/>
    <col min="8948" max="8948" width="21" style="42"/>
    <col min="8949" max="8949" width="10.1796875" style="42" customWidth="1"/>
    <col min="8950" max="8950" width="26.81640625" style="42" customWidth="1"/>
    <col min="8951" max="8956" width="21" style="42"/>
    <col min="8957" max="8957" width="2.81640625" style="42" customWidth="1"/>
    <col min="8958" max="8959" width="99.54296875" style="42" customWidth="1"/>
    <col min="8960" max="9201" width="21" style="42"/>
    <col min="9202" max="9203" width="40.7265625" style="42" customWidth="1"/>
    <col min="9204" max="9204" width="21" style="42"/>
    <col min="9205" max="9205" width="10.1796875" style="42" customWidth="1"/>
    <col min="9206" max="9206" width="26.81640625" style="42" customWidth="1"/>
    <col min="9207" max="9212" width="21" style="42"/>
    <col min="9213" max="9213" width="2.81640625" style="42" customWidth="1"/>
    <col min="9214" max="9215" width="99.54296875" style="42" customWidth="1"/>
    <col min="9216" max="9457" width="21" style="42"/>
    <col min="9458" max="9459" width="40.7265625" style="42" customWidth="1"/>
    <col min="9460" max="9460" width="21" style="42"/>
    <col min="9461" max="9461" width="10.1796875" style="42" customWidth="1"/>
    <col min="9462" max="9462" width="26.81640625" style="42" customWidth="1"/>
    <col min="9463" max="9468" width="21" style="42"/>
    <col min="9469" max="9469" width="2.81640625" style="42" customWidth="1"/>
    <col min="9470" max="9471" width="99.54296875" style="42" customWidth="1"/>
    <col min="9472" max="9713" width="21" style="42"/>
    <col min="9714" max="9715" width="40.7265625" style="42" customWidth="1"/>
    <col min="9716" max="9716" width="21" style="42"/>
    <col min="9717" max="9717" width="10.1796875" style="42" customWidth="1"/>
    <col min="9718" max="9718" width="26.81640625" style="42" customWidth="1"/>
    <col min="9719" max="9724" width="21" style="42"/>
    <col min="9725" max="9725" width="2.81640625" style="42" customWidth="1"/>
    <col min="9726" max="9727" width="99.54296875" style="42" customWidth="1"/>
    <col min="9728" max="9969" width="21" style="42"/>
    <col min="9970" max="9971" width="40.7265625" style="42" customWidth="1"/>
    <col min="9972" max="9972" width="21" style="42"/>
    <col min="9973" max="9973" width="10.1796875" style="42" customWidth="1"/>
    <col min="9974" max="9974" width="26.81640625" style="42" customWidth="1"/>
    <col min="9975" max="9980" width="21" style="42"/>
    <col min="9981" max="9981" width="2.81640625" style="42" customWidth="1"/>
    <col min="9982" max="9983" width="99.54296875" style="42" customWidth="1"/>
    <col min="9984" max="10225" width="21" style="42"/>
    <col min="10226" max="10227" width="40.7265625" style="42" customWidth="1"/>
    <col min="10228" max="10228" width="21" style="42"/>
    <col min="10229" max="10229" width="10.1796875" style="42" customWidth="1"/>
    <col min="10230" max="10230" width="26.81640625" style="42" customWidth="1"/>
    <col min="10231" max="10236" width="21" style="42"/>
    <col min="10237" max="10237" width="2.81640625" style="42" customWidth="1"/>
    <col min="10238" max="10239" width="99.54296875" style="42" customWidth="1"/>
    <col min="10240" max="10481" width="21" style="42"/>
    <col min="10482" max="10483" width="40.7265625" style="42" customWidth="1"/>
    <col min="10484" max="10484" width="21" style="42"/>
    <col min="10485" max="10485" width="10.1796875" style="42" customWidth="1"/>
    <col min="10486" max="10486" width="26.81640625" style="42" customWidth="1"/>
    <col min="10487" max="10492" width="21" style="42"/>
    <col min="10493" max="10493" width="2.81640625" style="42" customWidth="1"/>
    <col min="10494" max="10495" width="99.54296875" style="42" customWidth="1"/>
    <col min="10496" max="10737" width="21" style="42"/>
    <col min="10738" max="10739" width="40.7265625" style="42" customWidth="1"/>
    <col min="10740" max="10740" width="21" style="42"/>
    <col min="10741" max="10741" width="10.1796875" style="42" customWidth="1"/>
    <col min="10742" max="10742" width="26.81640625" style="42" customWidth="1"/>
    <col min="10743" max="10748" width="21" style="42"/>
    <col min="10749" max="10749" width="2.81640625" style="42" customWidth="1"/>
    <col min="10750" max="10751" width="99.54296875" style="42" customWidth="1"/>
    <col min="10752" max="10993" width="21" style="42"/>
    <col min="10994" max="10995" width="40.7265625" style="42" customWidth="1"/>
    <col min="10996" max="10996" width="21" style="42"/>
    <col min="10997" max="10997" width="10.1796875" style="42" customWidth="1"/>
    <col min="10998" max="10998" width="26.81640625" style="42" customWidth="1"/>
    <col min="10999" max="11004" width="21" style="42"/>
    <col min="11005" max="11005" width="2.81640625" style="42" customWidth="1"/>
    <col min="11006" max="11007" width="99.54296875" style="42" customWidth="1"/>
    <col min="11008" max="11249" width="21" style="42"/>
    <col min="11250" max="11251" width="40.7265625" style="42" customWidth="1"/>
    <col min="11252" max="11252" width="21" style="42"/>
    <col min="11253" max="11253" width="10.1796875" style="42" customWidth="1"/>
    <col min="11254" max="11254" width="26.81640625" style="42" customWidth="1"/>
    <col min="11255" max="11260" width="21" style="42"/>
    <col min="11261" max="11261" width="2.81640625" style="42" customWidth="1"/>
    <col min="11262" max="11263" width="99.54296875" style="42" customWidth="1"/>
    <col min="11264" max="11505" width="21" style="42"/>
    <col min="11506" max="11507" width="40.7265625" style="42" customWidth="1"/>
    <col min="11508" max="11508" width="21" style="42"/>
    <col min="11509" max="11509" width="10.1796875" style="42" customWidth="1"/>
    <col min="11510" max="11510" width="26.81640625" style="42" customWidth="1"/>
    <col min="11511" max="11516" width="21" style="42"/>
    <col min="11517" max="11517" width="2.81640625" style="42" customWidth="1"/>
    <col min="11518" max="11519" width="99.54296875" style="42" customWidth="1"/>
    <col min="11520" max="11761" width="21" style="42"/>
    <col min="11762" max="11763" width="40.7265625" style="42" customWidth="1"/>
    <col min="11764" max="11764" width="21" style="42"/>
    <col min="11765" max="11765" width="10.1796875" style="42" customWidth="1"/>
    <col min="11766" max="11766" width="26.81640625" style="42" customWidth="1"/>
    <col min="11767" max="11772" width="21" style="42"/>
    <col min="11773" max="11773" width="2.81640625" style="42" customWidth="1"/>
    <col min="11774" max="11775" width="99.54296875" style="42" customWidth="1"/>
    <col min="11776" max="12017" width="21" style="42"/>
    <col min="12018" max="12019" width="40.7265625" style="42" customWidth="1"/>
    <col min="12020" max="12020" width="21" style="42"/>
    <col min="12021" max="12021" width="10.1796875" style="42" customWidth="1"/>
    <col min="12022" max="12022" width="26.81640625" style="42" customWidth="1"/>
    <col min="12023" max="12028" width="21" style="42"/>
    <col min="12029" max="12029" width="2.81640625" style="42" customWidth="1"/>
    <col min="12030" max="12031" width="99.54296875" style="42" customWidth="1"/>
    <col min="12032" max="12273" width="21" style="42"/>
    <col min="12274" max="12275" width="40.7265625" style="42" customWidth="1"/>
    <col min="12276" max="12276" width="21" style="42"/>
    <col min="12277" max="12277" width="10.1796875" style="42" customWidth="1"/>
    <col min="12278" max="12278" width="26.81640625" style="42" customWidth="1"/>
    <col min="12279" max="12284" width="21" style="42"/>
    <col min="12285" max="12285" width="2.81640625" style="42" customWidth="1"/>
    <col min="12286" max="12287" width="99.54296875" style="42" customWidth="1"/>
    <col min="12288" max="12529" width="21" style="42"/>
    <col min="12530" max="12531" width="40.7265625" style="42" customWidth="1"/>
    <col min="12532" max="12532" width="21" style="42"/>
    <col min="12533" max="12533" width="10.1796875" style="42" customWidth="1"/>
    <col min="12534" max="12534" width="26.81640625" style="42" customWidth="1"/>
    <col min="12535" max="12540" width="21" style="42"/>
    <col min="12541" max="12541" width="2.81640625" style="42" customWidth="1"/>
    <col min="12542" max="12543" width="99.54296875" style="42" customWidth="1"/>
    <col min="12544" max="12785" width="21" style="42"/>
    <col min="12786" max="12787" width="40.7265625" style="42" customWidth="1"/>
    <col min="12788" max="12788" width="21" style="42"/>
    <col min="12789" max="12789" width="10.1796875" style="42" customWidth="1"/>
    <col min="12790" max="12790" width="26.81640625" style="42" customWidth="1"/>
    <col min="12791" max="12796" width="21" style="42"/>
    <col min="12797" max="12797" width="2.81640625" style="42" customWidth="1"/>
    <col min="12798" max="12799" width="99.54296875" style="42" customWidth="1"/>
    <col min="12800" max="13041" width="21" style="42"/>
    <col min="13042" max="13043" width="40.7265625" style="42" customWidth="1"/>
    <col min="13044" max="13044" width="21" style="42"/>
    <col min="13045" max="13045" width="10.1796875" style="42" customWidth="1"/>
    <col min="13046" max="13046" width="26.81640625" style="42" customWidth="1"/>
    <col min="13047" max="13052" width="21" style="42"/>
    <col min="13053" max="13053" width="2.81640625" style="42" customWidth="1"/>
    <col min="13054" max="13055" width="99.54296875" style="42" customWidth="1"/>
    <col min="13056" max="13297" width="21" style="42"/>
    <col min="13298" max="13299" width="40.7265625" style="42" customWidth="1"/>
    <col min="13300" max="13300" width="21" style="42"/>
    <col min="13301" max="13301" width="10.1796875" style="42" customWidth="1"/>
    <col min="13302" max="13302" width="26.81640625" style="42" customWidth="1"/>
    <col min="13303" max="13308" width="21" style="42"/>
    <col min="13309" max="13309" width="2.81640625" style="42" customWidth="1"/>
    <col min="13310" max="13311" width="99.54296875" style="42" customWidth="1"/>
    <col min="13312" max="13553" width="21" style="42"/>
    <col min="13554" max="13555" width="40.7265625" style="42" customWidth="1"/>
    <col min="13556" max="13556" width="21" style="42"/>
    <col min="13557" max="13557" width="10.1796875" style="42" customWidth="1"/>
    <col min="13558" max="13558" width="26.81640625" style="42" customWidth="1"/>
    <col min="13559" max="13564" width="21" style="42"/>
    <col min="13565" max="13565" width="2.81640625" style="42" customWidth="1"/>
    <col min="13566" max="13567" width="99.54296875" style="42" customWidth="1"/>
    <col min="13568" max="13809" width="21" style="42"/>
    <col min="13810" max="13811" width="40.7265625" style="42" customWidth="1"/>
    <col min="13812" max="13812" width="21" style="42"/>
    <col min="13813" max="13813" width="10.1796875" style="42" customWidth="1"/>
    <col min="13814" max="13814" width="26.81640625" style="42" customWidth="1"/>
    <col min="13815" max="13820" width="21" style="42"/>
    <col min="13821" max="13821" width="2.81640625" style="42" customWidth="1"/>
    <col min="13822" max="13823" width="99.54296875" style="42" customWidth="1"/>
    <col min="13824" max="14065" width="21" style="42"/>
    <col min="14066" max="14067" width="40.7265625" style="42" customWidth="1"/>
    <col min="14068" max="14068" width="21" style="42"/>
    <col min="14069" max="14069" width="10.1796875" style="42" customWidth="1"/>
    <col min="14070" max="14070" width="26.81640625" style="42" customWidth="1"/>
    <col min="14071" max="14076" width="21" style="42"/>
    <col min="14077" max="14077" width="2.81640625" style="42" customWidth="1"/>
    <col min="14078" max="14079" width="99.54296875" style="42" customWidth="1"/>
    <col min="14080" max="14321" width="21" style="42"/>
    <col min="14322" max="14323" width="40.7265625" style="42" customWidth="1"/>
    <col min="14324" max="14324" width="21" style="42"/>
    <col min="14325" max="14325" width="10.1796875" style="42" customWidth="1"/>
    <col min="14326" max="14326" width="26.81640625" style="42" customWidth="1"/>
    <col min="14327" max="14332" width="21" style="42"/>
    <col min="14333" max="14333" width="2.81640625" style="42" customWidth="1"/>
    <col min="14334" max="14335" width="99.54296875" style="42" customWidth="1"/>
    <col min="14336" max="14577" width="21" style="42"/>
    <col min="14578" max="14579" width="40.7265625" style="42" customWidth="1"/>
    <col min="14580" max="14580" width="21" style="42"/>
    <col min="14581" max="14581" width="10.1796875" style="42" customWidth="1"/>
    <col min="14582" max="14582" width="26.81640625" style="42" customWidth="1"/>
    <col min="14583" max="14588" width="21" style="42"/>
    <col min="14589" max="14589" width="2.81640625" style="42" customWidth="1"/>
    <col min="14590" max="14591" width="99.54296875" style="42" customWidth="1"/>
    <col min="14592" max="14833" width="21" style="42"/>
    <col min="14834" max="14835" width="40.7265625" style="42" customWidth="1"/>
    <col min="14836" max="14836" width="21" style="42"/>
    <col min="14837" max="14837" width="10.1796875" style="42" customWidth="1"/>
    <col min="14838" max="14838" width="26.81640625" style="42" customWidth="1"/>
    <col min="14839" max="14844" width="21" style="42"/>
    <col min="14845" max="14845" width="2.81640625" style="42" customWidth="1"/>
    <col min="14846" max="14847" width="99.54296875" style="42" customWidth="1"/>
    <col min="14848" max="15089" width="21" style="42"/>
    <col min="15090" max="15091" width="40.7265625" style="42" customWidth="1"/>
    <col min="15092" max="15092" width="21" style="42"/>
    <col min="15093" max="15093" width="10.1796875" style="42" customWidth="1"/>
    <col min="15094" max="15094" width="26.81640625" style="42" customWidth="1"/>
    <col min="15095" max="15100" width="21" style="42"/>
    <col min="15101" max="15101" width="2.81640625" style="42" customWidth="1"/>
    <col min="15102" max="15103" width="99.54296875" style="42" customWidth="1"/>
    <col min="15104" max="15345" width="21" style="42"/>
    <col min="15346" max="15347" width="40.7265625" style="42" customWidth="1"/>
    <col min="15348" max="15348" width="21" style="42"/>
    <col min="15349" max="15349" width="10.1796875" style="42" customWidth="1"/>
    <col min="15350" max="15350" width="26.81640625" style="42" customWidth="1"/>
    <col min="15351" max="15356" width="21" style="42"/>
    <col min="15357" max="15357" width="2.81640625" style="42" customWidth="1"/>
    <col min="15358" max="15359" width="99.54296875" style="42" customWidth="1"/>
    <col min="15360" max="15601" width="21" style="42"/>
    <col min="15602" max="15603" width="40.7265625" style="42" customWidth="1"/>
    <col min="15604" max="15604" width="21" style="42"/>
    <col min="15605" max="15605" width="10.1796875" style="42" customWidth="1"/>
    <col min="15606" max="15606" width="26.81640625" style="42" customWidth="1"/>
    <col min="15607" max="15612" width="21" style="42"/>
    <col min="15613" max="15613" width="2.81640625" style="42" customWidth="1"/>
    <col min="15614" max="15615" width="99.54296875" style="42" customWidth="1"/>
    <col min="15616" max="15857" width="21" style="42"/>
    <col min="15858" max="15859" width="40.7265625" style="42" customWidth="1"/>
    <col min="15860" max="15860" width="21" style="42"/>
    <col min="15861" max="15861" width="10.1796875" style="42" customWidth="1"/>
    <col min="15862" max="15862" width="26.81640625" style="42" customWidth="1"/>
    <col min="15863" max="15868" width="21" style="42"/>
    <col min="15869" max="15869" width="2.81640625" style="42" customWidth="1"/>
    <col min="15870" max="15871" width="99.54296875" style="42" customWidth="1"/>
    <col min="15872" max="16113" width="21" style="42"/>
    <col min="16114" max="16115" width="40.7265625" style="42" customWidth="1"/>
    <col min="16116" max="16116" width="21" style="42"/>
    <col min="16117" max="16117" width="10.1796875" style="42" customWidth="1"/>
    <col min="16118" max="16118" width="26.81640625" style="42" customWidth="1"/>
    <col min="16119" max="16124" width="21" style="42"/>
    <col min="16125" max="16125" width="2.81640625" style="42" customWidth="1"/>
    <col min="16126" max="16127" width="99.54296875" style="42" customWidth="1"/>
    <col min="16128" max="16369" width="21" style="42"/>
    <col min="16370" max="16371" width="40.7265625" style="42" customWidth="1"/>
    <col min="16372" max="16372" width="21" style="42"/>
    <col min="16373" max="16373" width="10.1796875" style="42" customWidth="1"/>
    <col min="16374" max="16374" width="26.81640625" style="42" customWidth="1"/>
    <col min="16375" max="16384" width="21" style="42"/>
  </cols>
  <sheetData>
    <row r="1" spans="1:7" s="39" customFormat="1" ht="31.5" customHeight="1" x14ac:dyDescent="0.35">
      <c r="B1" s="40"/>
      <c r="D1" s="448"/>
      <c r="E1" s="448"/>
      <c r="F1" s="448"/>
    </row>
    <row r="2" spans="1:7" s="39" customFormat="1" ht="31.5" customHeight="1" x14ac:dyDescent="0.35">
      <c r="B2" s="755" t="s">
        <v>376</v>
      </c>
      <c r="C2" s="755"/>
      <c r="D2" s="449"/>
      <c r="E2" s="448"/>
      <c r="F2" s="448"/>
    </row>
    <row r="3" spans="1:7" s="39" customFormat="1" ht="31.5" customHeight="1" x14ac:dyDescent="0.35">
      <c r="B3" s="40"/>
      <c r="D3" s="448"/>
      <c r="E3" s="448"/>
      <c r="F3" s="448"/>
    </row>
    <row r="4" spans="1:7" s="36" customFormat="1" ht="20.149999999999999" customHeight="1" x14ac:dyDescent="0.35">
      <c r="A4" s="37"/>
      <c r="B4" s="52"/>
      <c r="C4" s="52" t="s">
        <v>379</v>
      </c>
      <c r="D4" s="381" t="s">
        <v>923</v>
      </c>
      <c r="E4" s="381" t="s">
        <v>881</v>
      </c>
      <c r="F4" s="381" t="s">
        <v>1115</v>
      </c>
      <c r="G4" s="381" t="s">
        <v>1235</v>
      </c>
    </row>
    <row r="5" spans="1:7" x14ac:dyDescent="0.35">
      <c r="A5" s="41" t="s">
        <v>1</v>
      </c>
      <c r="B5" s="57" t="s">
        <v>68</v>
      </c>
      <c r="C5" s="252" t="str">
        <f>MANEJO!C5</f>
        <v xml:space="preserve">ROY ALPHA SA </v>
      </c>
      <c r="D5" s="450" t="s">
        <v>85</v>
      </c>
      <c r="E5" s="450" t="s">
        <v>85</v>
      </c>
      <c r="F5" s="450" t="s">
        <v>85</v>
      </c>
      <c r="G5" s="450" t="s">
        <v>85</v>
      </c>
    </row>
    <row r="6" spans="1:7" s="38" customFormat="1" x14ac:dyDescent="0.45">
      <c r="A6" s="43"/>
      <c r="B6" s="71" t="s">
        <v>359</v>
      </c>
      <c r="C6" s="249" t="str">
        <f>MANEJO!C6</f>
        <v>890.301.868-7</v>
      </c>
      <c r="D6" s="451" t="s">
        <v>85</v>
      </c>
      <c r="E6" s="451" t="s">
        <v>85</v>
      </c>
      <c r="F6" s="451" t="s">
        <v>85</v>
      </c>
      <c r="G6" s="451"/>
    </row>
    <row r="7" spans="1:7" x14ac:dyDescent="0.35">
      <c r="A7" s="41" t="s">
        <v>1</v>
      </c>
      <c r="B7" s="57" t="s">
        <v>69</v>
      </c>
      <c r="C7" s="252" t="s">
        <v>1442</v>
      </c>
      <c r="D7" s="450" t="s">
        <v>85</v>
      </c>
      <c r="E7" s="450" t="s">
        <v>85</v>
      </c>
      <c r="F7" s="384" t="s">
        <v>1455</v>
      </c>
      <c r="G7" s="384" t="s">
        <v>1455</v>
      </c>
    </row>
    <row r="8" spans="1:7" s="38" customFormat="1" x14ac:dyDescent="0.45">
      <c r="A8" s="43"/>
      <c r="B8" s="58"/>
      <c r="C8" s="249"/>
      <c r="D8" s="451"/>
      <c r="E8" s="451"/>
      <c r="F8" s="451"/>
      <c r="G8" s="451"/>
    </row>
    <row r="9" spans="1:7" x14ac:dyDescent="0.35">
      <c r="A9" s="41" t="s">
        <v>1</v>
      </c>
      <c r="B9" s="57" t="s">
        <v>3</v>
      </c>
      <c r="C9" s="252" t="s">
        <v>1442</v>
      </c>
      <c r="D9" s="450" t="s">
        <v>85</v>
      </c>
      <c r="E9" s="450" t="s">
        <v>85</v>
      </c>
      <c r="F9" s="384" t="s">
        <v>1455</v>
      </c>
      <c r="G9" s="384" t="s">
        <v>1455</v>
      </c>
    </row>
    <row r="10" spans="1:7" s="38" customFormat="1" x14ac:dyDescent="0.45">
      <c r="A10" s="43"/>
      <c r="B10" s="58"/>
      <c r="C10" s="249"/>
      <c r="D10" s="451"/>
      <c r="E10" s="451"/>
      <c r="F10" s="451"/>
      <c r="G10" s="451"/>
    </row>
    <row r="11" spans="1:7" x14ac:dyDescent="0.35">
      <c r="A11" s="41" t="s">
        <v>1</v>
      </c>
      <c r="B11" s="57" t="s">
        <v>70</v>
      </c>
      <c r="C11" s="170" t="str">
        <f>MANEJO!C11</f>
        <v>CLL 15 #32 - 598 YUMBO VALLE</v>
      </c>
      <c r="D11" s="450" t="s">
        <v>85</v>
      </c>
      <c r="E11" s="450" t="s">
        <v>85</v>
      </c>
      <c r="F11" s="450" t="s">
        <v>85</v>
      </c>
      <c r="G11" s="450" t="s">
        <v>85</v>
      </c>
    </row>
    <row r="12" spans="1:7" s="38" customFormat="1" x14ac:dyDescent="0.45">
      <c r="A12" s="43"/>
      <c r="B12" s="58"/>
      <c r="C12" s="249"/>
      <c r="D12" s="451"/>
      <c r="E12" s="451"/>
      <c r="F12" s="451"/>
      <c r="G12" s="451"/>
    </row>
    <row r="13" spans="1:7" ht="80.25" customHeight="1" x14ac:dyDescent="0.35">
      <c r="A13" s="41" t="s">
        <v>1</v>
      </c>
      <c r="B13" s="57" t="s">
        <v>71</v>
      </c>
      <c r="C13" s="170" t="str">
        <f>MANEJO!C13</f>
        <v xml:space="preserve">Operación de fabricación y comercialización de luminarias, balastros y arrancadores para lámparas de sodio, halogenuro metálicos y tecnología LED para iluminación vial, industrial y comercial, decorativa urbana y Arquitectónica.
 </v>
      </c>
      <c r="D13" s="450" t="s">
        <v>85</v>
      </c>
      <c r="E13" s="450" t="s">
        <v>85</v>
      </c>
      <c r="F13" s="450" t="s">
        <v>85</v>
      </c>
      <c r="G13" s="450" t="s">
        <v>85</v>
      </c>
    </row>
    <row r="14" spans="1:7" s="38" customFormat="1" x14ac:dyDescent="0.45">
      <c r="A14" s="43"/>
      <c r="B14" s="58"/>
      <c r="C14" s="249"/>
      <c r="D14" s="451"/>
      <c r="E14" s="451"/>
      <c r="F14" s="451"/>
      <c r="G14" s="451"/>
    </row>
    <row r="15" spans="1:7" ht="92.5" x14ac:dyDescent="0.35">
      <c r="A15" s="41" t="s">
        <v>1</v>
      </c>
      <c r="B15" s="57" t="s">
        <v>109</v>
      </c>
      <c r="C15" s="170" t="s">
        <v>566</v>
      </c>
      <c r="D15" s="450" t="s">
        <v>85</v>
      </c>
      <c r="E15" s="450" t="s">
        <v>85</v>
      </c>
      <c r="F15" s="450" t="s">
        <v>85</v>
      </c>
      <c r="G15" s="450" t="s">
        <v>85</v>
      </c>
    </row>
    <row r="16" spans="1:7" s="38" customFormat="1" x14ac:dyDescent="0.45">
      <c r="A16" s="43"/>
      <c r="B16" s="58"/>
      <c r="C16" s="249"/>
      <c r="D16" s="451"/>
      <c r="E16" s="451"/>
      <c r="F16" s="451"/>
      <c r="G16" s="451"/>
    </row>
    <row r="17" spans="1:7" ht="37" x14ac:dyDescent="0.35">
      <c r="A17" s="41" t="s">
        <v>1</v>
      </c>
      <c r="B17" s="57" t="s">
        <v>74</v>
      </c>
      <c r="C17" s="170" t="s">
        <v>564</v>
      </c>
      <c r="D17" s="450"/>
      <c r="E17" s="450" t="s">
        <v>85</v>
      </c>
      <c r="F17" s="450" t="s">
        <v>85</v>
      </c>
      <c r="G17" s="450" t="s">
        <v>85</v>
      </c>
    </row>
    <row r="18" spans="1:7" s="38" customFormat="1" x14ac:dyDescent="0.45">
      <c r="A18" s="43"/>
      <c r="B18" s="58"/>
      <c r="C18" s="249"/>
      <c r="D18" s="451"/>
      <c r="E18" s="451"/>
      <c r="F18" s="451"/>
      <c r="G18" s="451"/>
    </row>
    <row r="19" spans="1:7" x14ac:dyDescent="0.35">
      <c r="A19" s="41" t="s">
        <v>1</v>
      </c>
      <c r="B19" s="57" t="s">
        <v>5</v>
      </c>
      <c r="C19" s="170" t="s">
        <v>883</v>
      </c>
      <c r="D19" s="450" t="s">
        <v>85</v>
      </c>
      <c r="E19" s="450" t="s">
        <v>85</v>
      </c>
      <c r="F19" s="450" t="s">
        <v>85</v>
      </c>
      <c r="G19" s="450" t="s">
        <v>85</v>
      </c>
    </row>
    <row r="20" spans="1:7" s="38" customFormat="1" x14ac:dyDescent="0.45">
      <c r="A20" s="43"/>
      <c r="B20" s="58"/>
      <c r="C20" s="249"/>
      <c r="D20" s="451"/>
      <c r="E20" s="451"/>
      <c r="F20" s="451"/>
      <c r="G20" s="451"/>
    </row>
    <row r="21" spans="1:7" ht="70.5" customHeight="1" x14ac:dyDescent="0.35">
      <c r="A21" s="41" t="s">
        <v>1</v>
      </c>
      <c r="B21" s="57" t="s">
        <v>77</v>
      </c>
      <c r="C21" s="170" t="s">
        <v>565</v>
      </c>
      <c r="D21" s="452" t="s">
        <v>882</v>
      </c>
      <c r="E21" s="452" t="s">
        <v>882</v>
      </c>
      <c r="F21" s="452" t="s">
        <v>1191</v>
      </c>
      <c r="G21" s="452" t="s">
        <v>1356</v>
      </c>
    </row>
    <row r="22" spans="1:7" s="38" customFormat="1" x14ac:dyDescent="0.45">
      <c r="A22" s="43"/>
      <c r="B22" s="58"/>
      <c r="C22" s="249"/>
      <c r="D22" s="451"/>
      <c r="E22" s="451"/>
      <c r="F22" s="451"/>
      <c r="G22" s="451"/>
    </row>
    <row r="23" spans="1:7" s="44" customFormat="1" x14ac:dyDescent="0.35">
      <c r="A23" s="41" t="s">
        <v>1</v>
      </c>
      <c r="B23" s="59" t="s">
        <v>36</v>
      </c>
      <c r="C23" s="170" t="str">
        <f>MANEJO!C23</f>
        <v>Colombia</v>
      </c>
      <c r="D23" s="450" t="s">
        <v>85</v>
      </c>
      <c r="E23" s="450" t="s">
        <v>85</v>
      </c>
      <c r="F23" s="450" t="s">
        <v>85</v>
      </c>
      <c r="G23" s="455" t="s">
        <v>85</v>
      </c>
    </row>
    <row r="24" spans="1:7" s="38" customFormat="1" x14ac:dyDescent="0.45">
      <c r="A24" s="43"/>
      <c r="B24" s="58"/>
      <c r="C24" s="249"/>
      <c r="D24" s="451"/>
      <c r="E24" s="451"/>
      <c r="F24" s="451"/>
      <c r="G24" s="451"/>
    </row>
    <row r="25" spans="1:7" x14ac:dyDescent="0.35">
      <c r="B25" s="72"/>
      <c r="C25" s="321"/>
      <c r="D25" s="453"/>
      <c r="E25" s="453"/>
      <c r="F25" s="453"/>
      <c r="G25" s="453"/>
    </row>
    <row r="26" spans="1:7" s="38" customFormat="1" ht="20.149999999999999" customHeight="1" x14ac:dyDescent="0.45">
      <c r="A26" s="69"/>
      <c r="B26" s="65" t="s">
        <v>110</v>
      </c>
      <c r="C26" s="322"/>
      <c r="D26" s="454"/>
      <c r="E26" s="454"/>
      <c r="F26" s="454"/>
      <c r="G26" s="454"/>
    </row>
    <row r="27" spans="1:7" ht="227.5" customHeight="1" x14ac:dyDescent="0.35">
      <c r="A27" s="41" t="s">
        <v>1</v>
      </c>
      <c r="B27" s="61" t="s">
        <v>111</v>
      </c>
      <c r="C27" s="323" t="s">
        <v>844</v>
      </c>
      <c r="D27" s="455" t="s">
        <v>85</v>
      </c>
      <c r="E27" s="455" t="s">
        <v>85</v>
      </c>
      <c r="F27" s="455" t="s">
        <v>85</v>
      </c>
      <c r="G27" s="455" t="s">
        <v>85</v>
      </c>
    </row>
    <row r="28" spans="1:7" ht="111.65" customHeight="1" x14ac:dyDescent="0.35">
      <c r="A28" s="41" t="s">
        <v>1</v>
      </c>
      <c r="B28" s="61" t="s">
        <v>374</v>
      </c>
      <c r="C28" s="323" t="s">
        <v>845</v>
      </c>
      <c r="D28" s="455" t="s">
        <v>85</v>
      </c>
      <c r="E28" s="455" t="s">
        <v>85</v>
      </c>
      <c r="F28" s="455" t="s">
        <v>85</v>
      </c>
      <c r="G28" s="455" t="s">
        <v>85</v>
      </c>
    </row>
    <row r="29" spans="1:7" ht="93" customHeight="1" x14ac:dyDescent="0.35">
      <c r="A29" s="41" t="s">
        <v>1</v>
      </c>
      <c r="B29" s="61" t="s">
        <v>112</v>
      </c>
      <c r="C29" s="323" t="s">
        <v>846</v>
      </c>
      <c r="D29" s="455" t="s">
        <v>85</v>
      </c>
      <c r="E29" s="455" t="s">
        <v>85</v>
      </c>
      <c r="F29" s="455" t="s">
        <v>85</v>
      </c>
      <c r="G29" s="455" t="s">
        <v>85</v>
      </c>
    </row>
    <row r="30" spans="1:7" x14ac:dyDescent="0.45">
      <c r="B30" s="72"/>
      <c r="C30" s="324"/>
      <c r="D30" s="456"/>
      <c r="E30" s="456"/>
      <c r="F30" s="456"/>
      <c r="G30" s="456"/>
    </row>
    <row r="31" spans="1:7" s="38" customFormat="1" ht="20.149999999999999" customHeight="1" x14ac:dyDescent="0.45">
      <c r="A31" s="69"/>
      <c r="B31" s="65" t="s">
        <v>113</v>
      </c>
      <c r="C31" s="325"/>
      <c r="D31" s="457"/>
      <c r="E31" s="457"/>
      <c r="F31" s="457"/>
      <c r="G31" s="457"/>
    </row>
    <row r="32" spans="1:7" ht="85.5" customHeight="1" x14ac:dyDescent="0.35">
      <c r="A32" s="41" t="s">
        <v>1</v>
      </c>
      <c r="B32" s="61" t="s">
        <v>360</v>
      </c>
      <c r="C32" s="323" t="s">
        <v>847</v>
      </c>
      <c r="D32" s="455">
        <v>500000000</v>
      </c>
      <c r="E32" s="455" t="s">
        <v>85</v>
      </c>
      <c r="F32" s="455" t="s">
        <v>85</v>
      </c>
      <c r="G32" s="455" t="s">
        <v>85</v>
      </c>
    </row>
    <row r="33" spans="1:7" ht="213" customHeight="1" x14ac:dyDescent="0.35">
      <c r="A33" s="41" t="s">
        <v>1</v>
      </c>
      <c r="B33" s="61" t="s">
        <v>114</v>
      </c>
      <c r="C33" s="323" t="s">
        <v>848</v>
      </c>
      <c r="D33" s="455" t="s">
        <v>924</v>
      </c>
      <c r="E33" s="455" t="s">
        <v>85</v>
      </c>
      <c r="F33" s="455" t="s">
        <v>85</v>
      </c>
      <c r="G33" s="455" t="s">
        <v>85</v>
      </c>
    </row>
    <row r="34" spans="1:7" ht="153" customHeight="1" x14ac:dyDescent="0.35">
      <c r="A34" s="41" t="s">
        <v>1</v>
      </c>
      <c r="B34" s="61" t="s">
        <v>943</v>
      </c>
      <c r="C34" s="323" t="s">
        <v>85</v>
      </c>
      <c r="D34" s="455" t="s">
        <v>85</v>
      </c>
      <c r="E34" s="455" t="s">
        <v>85</v>
      </c>
      <c r="F34" s="455" t="s">
        <v>1205</v>
      </c>
      <c r="G34" s="455" t="s">
        <v>1358</v>
      </c>
    </row>
    <row r="35" spans="1:7" x14ac:dyDescent="0.35">
      <c r="A35" s="69"/>
      <c r="B35" s="160" t="s">
        <v>609</v>
      </c>
      <c r="C35" s="325"/>
      <c r="D35" s="457"/>
      <c r="E35" s="457"/>
      <c r="F35" s="457"/>
      <c r="G35" s="457"/>
    </row>
    <row r="36" spans="1:7" ht="56.25" customHeight="1" x14ac:dyDescent="0.35">
      <c r="A36" s="41"/>
      <c r="B36" s="61"/>
      <c r="C36" s="323" t="s">
        <v>850</v>
      </c>
      <c r="D36" s="455" t="s">
        <v>908</v>
      </c>
      <c r="E36" s="455" t="s">
        <v>908</v>
      </c>
      <c r="F36" s="455" t="s">
        <v>1200</v>
      </c>
      <c r="G36" s="455" t="s">
        <v>85</v>
      </c>
    </row>
    <row r="37" spans="1:7" x14ac:dyDescent="0.35">
      <c r="B37" s="74"/>
      <c r="C37" s="326"/>
      <c r="D37" s="458"/>
      <c r="E37" s="458"/>
      <c r="F37" s="458"/>
      <c r="G37" s="458"/>
    </row>
    <row r="38" spans="1:7" s="38" customFormat="1" ht="20.149999999999999" customHeight="1" x14ac:dyDescent="0.45">
      <c r="A38" s="69"/>
      <c r="B38" s="65" t="s">
        <v>115</v>
      </c>
      <c r="C38" s="325"/>
      <c r="D38" s="457"/>
      <c r="E38" s="457"/>
      <c r="F38" s="457"/>
      <c r="G38" s="457"/>
    </row>
    <row r="39" spans="1:7" x14ac:dyDescent="0.35">
      <c r="A39" s="41" t="s">
        <v>1</v>
      </c>
      <c r="B39" s="61" t="s">
        <v>567</v>
      </c>
      <c r="C39" s="252">
        <v>3500000000</v>
      </c>
      <c r="D39" s="450">
        <v>2700000000</v>
      </c>
      <c r="E39" s="450" t="s">
        <v>85</v>
      </c>
      <c r="F39" s="450" t="s">
        <v>85</v>
      </c>
      <c r="G39" s="450" t="s">
        <v>85</v>
      </c>
    </row>
    <row r="40" spans="1:7" x14ac:dyDescent="0.35">
      <c r="A40" s="41"/>
      <c r="B40" s="61" t="s">
        <v>464</v>
      </c>
      <c r="C40" s="252">
        <v>18000000000</v>
      </c>
      <c r="D40" s="450">
        <v>6000000000</v>
      </c>
      <c r="E40" s="450" t="s">
        <v>85</v>
      </c>
      <c r="F40" s="450" t="s">
        <v>85</v>
      </c>
      <c r="G40" s="450" t="s">
        <v>85</v>
      </c>
    </row>
    <row r="41" spans="1:7" x14ac:dyDescent="0.35">
      <c r="A41" s="41" t="s">
        <v>1</v>
      </c>
      <c r="B41" s="61" t="s">
        <v>568</v>
      </c>
      <c r="C41" s="252">
        <v>10000000000</v>
      </c>
      <c r="D41" s="450">
        <v>5000000000</v>
      </c>
      <c r="E41" s="450" t="s">
        <v>85</v>
      </c>
      <c r="F41" s="450" t="s">
        <v>85</v>
      </c>
      <c r="G41" s="450" t="s">
        <v>85</v>
      </c>
    </row>
    <row r="42" spans="1:7" x14ac:dyDescent="0.35">
      <c r="A42" s="41"/>
      <c r="B42" s="61" t="s">
        <v>925</v>
      </c>
      <c r="C42" s="252"/>
      <c r="D42" s="450">
        <v>870000000</v>
      </c>
      <c r="E42" s="450" t="s">
        <v>85</v>
      </c>
      <c r="F42" s="450" t="s">
        <v>85</v>
      </c>
      <c r="G42" s="450" t="s">
        <v>85</v>
      </c>
    </row>
    <row r="43" spans="1:7" x14ac:dyDescent="0.35">
      <c r="B43" s="72"/>
      <c r="C43" s="327"/>
      <c r="D43" s="459"/>
      <c r="E43" s="459"/>
      <c r="F43" s="459"/>
      <c r="G43" s="459"/>
    </row>
    <row r="44" spans="1:7" s="38" customFormat="1" ht="20.149999999999999" customHeight="1" x14ac:dyDescent="0.45">
      <c r="A44" s="69"/>
      <c r="B44" s="65" t="s">
        <v>10</v>
      </c>
      <c r="C44" s="325">
        <f>SUM(C39:C42)</f>
        <v>31500000000</v>
      </c>
      <c r="D44" s="457">
        <f>SUM(D39:D43)</f>
        <v>14570000000</v>
      </c>
      <c r="E44" s="457">
        <v>31500000000</v>
      </c>
      <c r="F44" s="457">
        <v>31500000000</v>
      </c>
      <c r="G44" s="457">
        <v>31500000000</v>
      </c>
    </row>
    <row r="45" spans="1:7" x14ac:dyDescent="0.35">
      <c r="B45" s="72"/>
      <c r="C45" s="327"/>
      <c r="D45" s="459"/>
      <c r="E45" s="459"/>
      <c r="F45" s="459"/>
      <c r="G45" s="459"/>
    </row>
    <row r="46" spans="1:7" s="38" customFormat="1" ht="20.149999999999999" customHeight="1" x14ac:dyDescent="0.45">
      <c r="A46" s="69"/>
      <c r="B46" s="65" t="s">
        <v>116</v>
      </c>
      <c r="C46" s="325"/>
      <c r="D46" s="457"/>
      <c r="E46" s="457"/>
      <c r="F46" s="457"/>
      <c r="G46" s="457"/>
    </row>
    <row r="47" spans="1:7" x14ac:dyDescent="0.35">
      <c r="A47" s="41" t="s">
        <v>1</v>
      </c>
      <c r="B47" s="61" t="s">
        <v>117</v>
      </c>
      <c r="C47" s="328">
        <v>0</v>
      </c>
      <c r="D47" s="460">
        <v>5.5000000000000003E-4</v>
      </c>
      <c r="E47" s="460">
        <v>5.5000000000000003E-4</v>
      </c>
      <c r="F47" s="568">
        <v>5.0000000000000001E-4</v>
      </c>
      <c r="G47" s="568">
        <v>5.0000000000000001E-4</v>
      </c>
    </row>
    <row r="48" spans="1:7" x14ac:dyDescent="0.35">
      <c r="B48" s="73"/>
      <c r="C48" s="329"/>
      <c r="D48" s="461"/>
      <c r="E48" s="461"/>
      <c r="F48" s="461"/>
      <c r="G48" s="461"/>
    </row>
    <row r="49" spans="1:7" s="38" customFormat="1" ht="20.149999999999999" customHeight="1" x14ac:dyDescent="0.45">
      <c r="A49" s="69"/>
      <c r="B49" s="65" t="s">
        <v>118</v>
      </c>
      <c r="C49" s="325"/>
      <c r="D49" s="457"/>
      <c r="E49" s="457"/>
      <c r="F49" s="457"/>
      <c r="G49" s="457"/>
    </row>
    <row r="50" spans="1:7" x14ac:dyDescent="0.35">
      <c r="B50" s="72"/>
      <c r="C50" s="326">
        <v>0</v>
      </c>
      <c r="D50" s="462">
        <f>D44*D47</f>
        <v>8013500.0000000009</v>
      </c>
      <c r="E50" s="462">
        <f>E44*E47</f>
        <v>17325000</v>
      </c>
      <c r="F50" s="462">
        <f>F44*F47</f>
        <v>15750000</v>
      </c>
      <c r="G50" s="569">
        <f>G44*G47</f>
        <v>15750000</v>
      </c>
    </row>
    <row r="51" spans="1:7" x14ac:dyDescent="0.35">
      <c r="B51" s="74" t="s">
        <v>909</v>
      </c>
      <c r="C51" s="326"/>
      <c r="D51" s="463">
        <v>1</v>
      </c>
      <c r="E51" s="463">
        <v>1</v>
      </c>
      <c r="F51" s="463">
        <v>0.9</v>
      </c>
      <c r="G51" s="463"/>
    </row>
    <row r="52" spans="1:7" x14ac:dyDescent="0.35">
      <c r="B52" s="74" t="s">
        <v>910</v>
      </c>
      <c r="C52" s="326"/>
      <c r="D52" s="463" t="s">
        <v>911</v>
      </c>
      <c r="E52" s="463" t="s">
        <v>911</v>
      </c>
      <c r="F52" s="463" t="s">
        <v>1206</v>
      </c>
      <c r="G52" s="463" t="s">
        <v>1206</v>
      </c>
    </row>
    <row r="53" spans="1:7" s="38" customFormat="1" ht="20.149999999999999" customHeight="1" x14ac:dyDescent="0.45">
      <c r="A53" s="69"/>
      <c r="B53" s="65" t="s">
        <v>12</v>
      </c>
      <c r="C53" s="325"/>
      <c r="D53" s="457"/>
      <c r="E53" s="457"/>
      <c r="F53" s="457"/>
      <c r="G53" s="457"/>
    </row>
    <row r="54" spans="1:7" ht="91" customHeight="1" x14ac:dyDescent="0.35">
      <c r="A54" s="41" t="s">
        <v>1</v>
      </c>
      <c r="B54" s="73" t="s">
        <v>379</v>
      </c>
      <c r="C54" s="330" t="s">
        <v>569</v>
      </c>
      <c r="D54" s="464" t="s">
        <v>85</v>
      </c>
      <c r="E54" s="464" t="s">
        <v>85</v>
      </c>
      <c r="F54" s="481" t="s">
        <v>1428</v>
      </c>
      <c r="G54" s="481" t="s">
        <v>1361</v>
      </c>
    </row>
    <row r="55" spans="1:7" ht="91" customHeight="1" x14ac:dyDescent="0.35">
      <c r="A55" s="41"/>
      <c r="B55" s="73"/>
      <c r="C55" s="330"/>
      <c r="D55" s="464"/>
      <c r="E55" s="464"/>
      <c r="F55" s="481" t="s">
        <v>1429</v>
      </c>
      <c r="G55" s="481" t="s">
        <v>1362</v>
      </c>
    </row>
    <row r="56" spans="1:7" ht="91" customHeight="1" x14ac:dyDescent="0.35">
      <c r="A56" s="41"/>
      <c r="B56" s="73"/>
      <c r="C56" s="330"/>
      <c r="D56" s="464"/>
      <c r="E56" s="464"/>
      <c r="F56" s="481" t="s">
        <v>1207</v>
      </c>
      <c r="G56" s="481" t="s">
        <v>1363</v>
      </c>
    </row>
    <row r="57" spans="1:7" ht="91" customHeight="1" x14ac:dyDescent="0.35">
      <c r="A57" s="41"/>
      <c r="B57" s="73"/>
      <c r="C57" s="330"/>
      <c r="D57" s="464"/>
      <c r="E57" s="464"/>
      <c r="F57" s="571" t="s">
        <v>1208</v>
      </c>
      <c r="G57" s="466"/>
    </row>
    <row r="58" spans="1:7" ht="134.25" customHeight="1" x14ac:dyDescent="0.35">
      <c r="A58" s="41"/>
      <c r="B58" s="73"/>
      <c r="C58" s="330"/>
      <c r="D58" s="464"/>
      <c r="E58" s="464"/>
      <c r="F58" s="571" t="s">
        <v>1209</v>
      </c>
      <c r="G58" s="466"/>
    </row>
    <row r="59" spans="1:7" x14ac:dyDescent="0.35">
      <c r="B59" s="72"/>
      <c r="C59" s="331"/>
      <c r="D59" s="465"/>
      <c r="E59" s="465"/>
      <c r="F59" s="465"/>
      <c r="G59" s="465"/>
    </row>
    <row r="60" spans="1:7" s="38" customFormat="1" ht="20.149999999999999" customHeight="1" x14ac:dyDescent="0.45">
      <c r="A60" s="69"/>
      <c r="B60" s="65" t="s">
        <v>7</v>
      </c>
      <c r="C60" s="325"/>
      <c r="D60" s="457"/>
      <c r="E60" s="457"/>
      <c r="F60" s="457"/>
      <c r="G60" s="457"/>
    </row>
    <row r="61" spans="1:7" x14ac:dyDescent="0.35">
      <c r="A61" s="41" t="s">
        <v>1</v>
      </c>
      <c r="B61" s="61" t="s">
        <v>572</v>
      </c>
      <c r="C61" s="264" t="s">
        <v>85</v>
      </c>
      <c r="D61" s="464" t="s">
        <v>85</v>
      </c>
      <c r="E61" s="464" t="s">
        <v>85</v>
      </c>
      <c r="F61" s="464" t="s">
        <v>85</v>
      </c>
      <c r="G61" s="455" t="s">
        <v>85</v>
      </c>
    </row>
    <row r="62" spans="1:7" x14ac:dyDescent="0.35">
      <c r="A62" s="41" t="s">
        <v>1</v>
      </c>
      <c r="B62" s="61" t="s">
        <v>570</v>
      </c>
      <c r="C62" s="264" t="s">
        <v>85</v>
      </c>
      <c r="D62" s="464" t="s">
        <v>85</v>
      </c>
      <c r="E62" s="464" t="s">
        <v>85</v>
      </c>
      <c r="F62" s="464" t="s">
        <v>1402</v>
      </c>
      <c r="G62" s="464" t="s">
        <v>1402</v>
      </c>
    </row>
    <row r="63" spans="1:7" x14ac:dyDescent="0.35">
      <c r="A63" s="41" t="s">
        <v>1</v>
      </c>
      <c r="B63" s="61" t="s">
        <v>571</v>
      </c>
      <c r="C63" s="264" t="s">
        <v>85</v>
      </c>
      <c r="D63" s="464" t="s">
        <v>85</v>
      </c>
      <c r="E63" s="464" t="s">
        <v>85</v>
      </c>
      <c r="F63" s="464" t="s">
        <v>85</v>
      </c>
      <c r="G63" s="455" t="s">
        <v>85</v>
      </c>
    </row>
    <row r="64" spans="1:7" x14ac:dyDescent="0.35">
      <c r="A64" s="41" t="s">
        <v>1</v>
      </c>
      <c r="B64" s="61" t="s">
        <v>573</v>
      </c>
      <c r="C64" s="264" t="s">
        <v>85</v>
      </c>
      <c r="D64" s="464" t="s">
        <v>85</v>
      </c>
      <c r="E64" s="464" t="s">
        <v>85</v>
      </c>
      <c r="F64" s="464" t="s">
        <v>85</v>
      </c>
      <c r="G64" s="455" t="s">
        <v>85</v>
      </c>
    </row>
    <row r="65" spans="1:7" ht="37" x14ac:dyDescent="0.35">
      <c r="A65" s="41" t="s">
        <v>1</v>
      </c>
      <c r="B65" s="61" t="s">
        <v>574</v>
      </c>
      <c r="C65" s="264" t="s">
        <v>85</v>
      </c>
      <c r="D65" s="464" t="s">
        <v>85</v>
      </c>
      <c r="E65" s="464" t="s">
        <v>85</v>
      </c>
      <c r="F65" s="464" t="s">
        <v>85</v>
      </c>
      <c r="G65" s="464" t="s">
        <v>85</v>
      </c>
    </row>
    <row r="66" spans="1:7" x14ac:dyDescent="0.35">
      <c r="A66" s="41" t="s">
        <v>1</v>
      </c>
      <c r="B66" s="61" t="s">
        <v>812</v>
      </c>
      <c r="C66" s="264" t="s">
        <v>85</v>
      </c>
      <c r="D66" s="464" t="s">
        <v>926</v>
      </c>
      <c r="E66" s="466" t="s">
        <v>927</v>
      </c>
      <c r="F66" s="466" t="s">
        <v>927</v>
      </c>
      <c r="G66" s="466" t="s">
        <v>927</v>
      </c>
    </row>
    <row r="67" spans="1:7" ht="141.75" customHeight="1" x14ac:dyDescent="0.35">
      <c r="A67" s="41" t="s">
        <v>1</v>
      </c>
      <c r="B67" s="61" t="s">
        <v>119</v>
      </c>
      <c r="C67" s="264" t="s">
        <v>85</v>
      </c>
      <c r="D67" s="464"/>
      <c r="E67" s="464"/>
      <c r="F67" s="464" t="s">
        <v>85</v>
      </c>
      <c r="G67" s="464"/>
    </row>
    <row r="68" spans="1:7" s="38" customFormat="1" ht="81.75" customHeight="1" x14ac:dyDescent="0.45">
      <c r="A68" s="41" t="s">
        <v>1</v>
      </c>
      <c r="B68" s="61" t="s">
        <v>120</v>
      </c>
      <c r="C68" s="264" t="s">
        <v>85</v>
      </c>
      <c r="D68" s="464"/>
      <c r="E68" s="464"/>
      <c r="F68" s="464" t="s">
        <v>1198</v>
      </c>
      <c r="G68" s="464"/>
    </row>
    <row r="69" spans="1:7" x14ac:dyDescent="0.35">
      <c r="A69" s="41" t="s">
        <v>1</v>
      </c>
      <c r="B69" s="61" t="s">
        <v>121</v>
      </c>
      <c r="C69" s="264" t="s">
        <v>85</v>
      </c>
      <c r="D69" s="464"/>
      <c r="E69" s="464"/>
      <c r="F69" s="464" t="s">
        <v>85</v>
      </c>
      <c r="G69" s="464"/>
    </row>
    <row r="70" spans="1:7" x14ac:dyDescent="0.35">
      <c r="A70" s="41"/>
      <c r="B70" s="61" t="s">
        <v>1192</v>
      </c>
      <c r="C70" s="264"/>
      <c r="D70" s="464"/>
      <c r="E70" s="464"/>
      <c r="F70" s="464" t="s">
        <v>85</v>
      </c>
      <c r="G70" s="464"/>
    </row>
    <row r="71" spans="1:7" x14ac:dyDescent="0.35">
      <c r="A71" s="41"/>
      <c r="B71" s="61" t="s">
        <v>1193</v>
      </c>
      <c r="C71" s="264"/>
      <c r="D71" s="464"/>
      <c r="E71" s="464"/>
      <c r="F71" s="464" t="s">
        <v>85</v>
      </c>
      <c r="G71" s="464"/>
    </row>
    <row r="72" spans="1:7" x14ac:dyDescent="0.35">
      <c r="A72" s="41"/>
      <c r="B72" s="61"/>
      <c r="C72" s="264"/>
      <c r="D72" s="464"/>
      <c r="E72" s="464"/>
      <c r="F72" s="464"/>
      <c r="G72" s="464"/>
    </row>
    <row r="73" spans="1:7" s="38" customFormat="1" ht="20.149999999999999" customHeight="1" x14ac:dyDescent="0.45">
      <c r="A73" s="69"/>
      <c r="B73" s="65" t="s">
        <v>13</v>
      </c>
      <c r="C73" s="325"/>
      <c r="D73" s="457"/>
      <c r="E73" s="457"/>
      <c r="F73" s="457"/>
      <c r="G73" s="457"/>
    </row>
    <row r="74" spans="1:7" s="156" customFormat="1" ht="37" x14ac:dyDescent="0.45">
      <c r="A74" s="155"/>
      <c r="B74" s="158" t="s">
        <v>575</v>
      </c>
      <c r="C74" s="332" t="s">
        <v>85</v>
      </c>
      <c r="D74" s="464" t="s">
        <v>85</v>
      </c>
      <c r="E74" s="464" t="s">
        <v>85</v>
      </c>
      <c r="F74" s="576" t="s">
        <v>1416</v>
      </c>
      <c r="G74" s="576" t="s">
        <v>1416</v>
      </c>
    </row>
    <row r="75" spans="1:7" s="156" customFormat="1" ht="92.5" x14ac:dyDescent="0.45">
      <c r="A75" s="155"/>
      <c r="B75" s="158" t="s">
        <v>606</v>
      </c>
      <c r="C75" s="332" t="s">
        <v>85</v>
      </c>
      <c r="D75" s="464" t="s">
        <v>85</v>
      </c>
      <c r="E75" s="466" t="s">
        <v>1400</v>
      </c>
      <c r="F75" s="464" t="s">
        <v>85</v>
      </c>
      <c r="G75" s="464" t="s">
        <v>85</v>
      </c>
    </row>
    <row r="76" spans="1:7" s="156" customFormat="1" ht="20.149999999999999" customHeight="1" x14ac:dyDescent="0.45">
      <c r="A76" s="155"/>
      <c r="B76" s="158" t="s">
        <v>577</v>
      </c>
      <c r="C76" s="332" t="s">
        <v>576</v>
      </c>
      <c r="D76" s="464" t="s">
        <v>85</v>
      </c>
      <c r="E76" s="464" t="s">
        <v>85</v>
      </c>
      <c r="F76" s="464" t="s">
        <v>85</v>
      </c>
      <c r="G76" s="464" t="s">
        <v>85</v>
      </c>
    </row>
    <row r="77" spans="1:7" s="156" customFormat="1" ht="26.25" customHeight="1" x14ac:dyDescent="0.45">
      <c r="A77" s="155"/>
      <c r="B77" s="158" t="s">
        <v>578</v>
      </c>
      <c r="C77" s="332" t="s">
        <v>576</v>
      </c>
      <c r="D77" s="464" t="s">
        <v>85</v>
      </c>
      <c r="E77" s="466" t="s">
        <v>386</v>
      </c>
      <c r="F77" s="464"/>
      <c r="G77" s="466" t="s">
        <v>1392</v>
      </c>
    </row>
    <row r="78" spans="1:7" s="156" customFormat="1" ht="20.149999999999999" customHeight="1" x14ac:dyDescent="0.45">
      <c r="A78" s="155"/>
      <c r="B78" s="158" t="s">
        <v>929</v>
      </c>
      <c r="C78" s="332" t="s">
        <v>85</v>
      </c>
      <c r="D78" s="464" t="s">
        <v>85</v>
      </c>
      <c r="E78" s="464" t="s">
        <v>85</v>
      </c>
      <c r="F78" s="464" t="s">
        <v>85</v>
      </c>
      <c r="G78" s="464" t="s">
        <v>85</v>
      </c>
    </row>
    <row r="79" spans="1:7" s="156" customFormat="1" ht="186" x14ac:dyDescent="0.45">
      <c r="A79" s="155"/>
      <c r="B79" s="158" t="s">
        <v>605</v>
      </c>
      <c r="C79" s="332" t="s">
        <v>85</v>
      </c>
      <c r="D79" s="464" t="s">
        <v>85</v>
      </c>
      <c r="E79" s="464" t="s">
        <v>85</v>
      </c>
      <c r="F79" s="576" t="s">
        <v>1431</v>
      </c>
      <c r="G79" s="481" t="s">
        <v>1366</v>
      </c>
    </row>
    <row r="80" spans="1:7" s="156" customFormat="1" ht="117.75" customHeight="1" x14ac:dyDescent="0.45">
      <c r="A80" s="155"/>
      <c r="B80" s="158" t="s">
        <v>579</v>
      </c>
      <c r="C80" s="332" t="s">
        <v>85</v>
      </c>
      <c r="D80" s="464" t="s">
        <v>85</v>
      </c>
      <c r="E80" s="464" t="s">
        <v>85</v>
      </c>
      <c r="F80" s="464" t="s">
        <v>85</v>
      </c>
      <c r="G80" s="481" t="s">
        <v>386</v>
      </c>
    </row>
    <row r="81" spans="1:7" s="156" customFormat="1" ht="37" x14ac:dyDescent="0.45">
      <c r="A81" s="155"/>
      <c r="B81" s="158" t="s">
        <v>580</v>
      </c>
      <c r="C81" s="332" t="s">
        <v>85</v>
      </c>
      <c r="D81" s="464" t="s">
        <v>85</v>
      </c>
      <c r="E81" s="464" t="s">
        <v>85</v>
      </c>
      <c r="F81" s="464" t="s">
        <v>85</v>
      </c>
      <c r="G81" s="481" t="s">
        <v>1367</v>
      </c>
    </row>
    <row r="82" spans="1:7" s="156" customFormat="1" ht="55.5" x14ac:dyDescent="0.45">
      <c r="A82" s="155"/>
      <c r="B82" s="158" t="s">
        <v>915</v>
      </c>
      <c r="C82" s="332" t="s">
        <v>85</v>
      </c>
      <c r="D82" s="464" t="s">
        <v>85</v>
      </c>
      <c r="E82" s="464" t="s">
        <v>85</v>
      </c>
      <c r="F82" s="464" t="s">
        <v>85</v>
      </c>
      <c r="G82" s="481" t="s">
        <v>1357</v>
      </c>
    </row>
    <row r="83" spans="1:7" s="156" customFormat="1" ht="27.75" customHeight="1" x14ac:dyDescent="0.45">
      <c r="A83" s="155"/>
      <c r="B83" s="158" t="s">
        <v>581</v>
      </c>
      <c r="C83" s="332" t="s">
        <v>85</v>
      </c>
      <c r="D83" s="464" t="s">
        <v>85</v>
      </c>
      <c r="E83" s="464" t="s">
        <v>85</v>
      </c>
      <c r="F83" s="464" t="s">
        <v>85</v>
      </c>
      <c r="G83" s="464" t="s">
        <v>85</v>
      </c>
    </row>
    <row r="84" spans="1:7" s="156" customFormat="1" ht="46.5" x14ac:dyDescent="0.45">
      <c r="A84" s="155"/>
      <c r="B84" s="158" t="s">
        <v>582</v>
      </c>
      <c r="C84" s="332" t="s">
        <v>583</v>
      </c>
      <c r="D84" s="464" t="s">
        <v>85</v>
      </c>
      <c r="E84" s="464" t="s">
        <v>85</v>
      </c>
      <c r="F84" s="464" t="s">
        <v>1213</v>
      </c>
      <c r="G84" s="464" t="s">
        <v>85</v>
      </c>
    </row>
    <row r="85" spans="1:7" s="156" customFormat="1" ht="148" x14ac:dyDescent="0.45">
      <c r="A85" s="155"/>
      <c r="B85" s="158" t="s">
        <v>928</v>
      </c>
      <c r="C85" s="332" t="s">
        <v>85</v>
      </c>
      <c r="D85" s="464" t="s">
        <v>85</v>
      </c>
      <c r="E85" s="464" t="s">
        <v>85</v>
      </c>
      <c r="F85" s="576" t="s">
        <v>1416</v>
      </c>
      <c r="G85" s="464" t="s">
        <v>85</v>
      </c>
    </row>
    <row r="86" spans="1:7" s="156" customFormat="1" ht="26.25" customHeight="1" x14ac:dyDescent="0.45">
      <c r="A86" s="155"/>
      <c r="B86" s="158" t="s">
        <v>930</v>
      </c>
      <c r="C86" s="332" t="s">
        <v>85</v>
      </c>
      <c r="D86" s="464" t="s">
        <v>85</v>
      </c>
      <c r="E86" s="464" t="s">
        <v>85</v>
      </c>
      <c r="F86" s="464" t="s">
        <v>85</v>
      </c>
      <c r="G86" s="464" t="s">
        <v>85</v>
      </c>
    </row>
    <row r="87" spans="1:7" s="156" customFormat="1" ht="26.25" customHeight="1" x14ac:dyDescent="0.45">
      <c r="A87" s="155"/>
      <c r="B87" s="158" t="s">
        <v>795</v>
      </c>
      <c r="C87" s="332"/>
      <c r="D87" s="464"/>
      <c r="E87" s="464" t="s">
        <v>85</v>
      </c>
      <c r="F87" s="464" t="s">
        <v>85</v>
      </c>
      <c r="G87" s="464"/>
    </row>
    <row r="88" spans="1:7" s="156" customFormat="1" ht="26.25" customHeight="1" x14ac:dyDescent="0.45">
      <c r="A88" s="155"/>
      <c r="B88" s="158" t="s">
        <v>545</v>
      </c>
      <c r="C88" s="332" t="s">
        <v>584</v>
      </c>
      <c r="D88" s="464" t="s">
        <v>85</v>
      </c>
      <c r="E88" s="464" t="s">
        <v>85</v>
      </c>
      <c r="F88" s="464" t="s">
        <v>85</v>
      </c>
      <c r="G88" s="464" t="s">
        <v>85</v>
      </c>
    </row>
    <row r="89" spans="1:7" s="156" customFormat="1" ht="33.75" customHeight="1" x14ac:dyDescent="0.45">
      <c r="A89" s="155"/>
      <c r="B89" s="158" t="s">
        <v>585</v>
      </c>
      <c r="C89" s="332" t="s">
        <v>607</v>
      </c>
      <c r="D89" s="464" t="s">
        <v>85</v>
      </c>
      <c r="E89" s="464" t="s">
        <v>85</v>
      </c>
      <c r="F89" s="464" t="s">
        <v>85</v>
      </c>
      <c r="G89" s="464" t="s">
        <v>85</v>
      </c>
    </row>
    <row r="90" spans="1:7" s="156" customFormat="1" ht="37" x14ac:dyDescent="0.45">
      <c r="A90" s="155"/>
      <c r="B90" s="158" t="s">
        <v>931</v>
      </c>
      <c r="C90" s="332" t="s">
        <v>85</v>
      </c>
      <c r="D90" s="464" t="s">
        <v>85</v>
      </c>
      <c r="E90" s="464" t="s">
        <v>85</v>
      </c>
      <c r="F90" s="464" t="s">
        <v>85</v>
      </c>
      <c r="G90" s="464" t="s">
        <v>1394</v>
      </c>
    </row>
    <row r="91" spans="1:7" s="156" customFormat="1" ht="325.5" customHeight="1" x14ac:dyDescent="0.45">
      <c r="A91" s="155"/>
      <c r="B91" s="158" t="s">
        <v>586</v>
      </c>
      <c r="C91" s="332" t="s">
        <v>85</v>
      </c>
      <c r="D91" s="464" t="s">
        <v>85</v>
      </c>
      <c r="E91" s="464" t="s">
        <v>85</v>
      </c>
      <c r="F91" s="481" t="s">
        <v>1214</v>
      </c>
      <c r="G91" s="481" t="s">
        <v>1370</v>
      </c>
    </row>
    <row r="92" spans="1:7" s="156" customFormat="1" ht="45" customHeight="1" x14ac:dyDescent="0.45">
      <c r="A92" s="155"/>
      <c r="B92" s="158" t="s">
        <v>587</v>
      </c>
      <c r="C92" s="332" t="s">
        <v>85</v>
      </c>
      <c r="D92" s="464" t="s">
        <v>85</v>
      </c>
      <c r="E92" s="464" t="s">
        <v>85</v>
      </c>
      <c r="F92" s="464" t="s">
        <v>85</v>
      </c>
      <c r="G92" s="464" t="s">
        <v>85</v>
      </c>
    </row>
    <row r="93" spans="1:7" s="156" customFormat="1" ht="30" customHeight="1" x14ac:dyDescent="0.45">
      <c r="A93" s="155"/>
      <c r="B93" s="158" t="s">
        <v>588</v>
      </c>
      <c r="C93" s="332" t="s">
        <v>85</v>
      </c>
      <c r="D93" s="464" t="s">
        <v>85</v>
      </c>
      <c r="E93" s="464" t="s">
        <v>85</v>
      </c>
      <c r="F93" s="464" t="s">
        <v>85</v>
      </c>
      <c r="G93" s="464" t="s">
        <v>85</v>
      </c>
    </row>
    <row r="94" spans="1:7" s="156" customFormat="1" ht="55.5" x14ac:dyDescent="0.45">
      <c r="A94" s="155"/>
      <c r="B94" s="158" t="s">
        <v>653</v>
      </c>
      <c r="C94" s="332" t="s">
        <v>85</v>
      </c>
      <c r="D94" s="464" t="s">
        <v>85</v>
      </c>
      <c r="E94" s="464" t="s">
        <v>85</v>
      </c>
      <c r="F94" s="464" t="s">
        <v>85</v>
      </c>
      <c r="G94" s="576" t="s">
        <v>1416</v>
      </c>
    </row>
    <row r="95" spans="1:7" s="156" customFormat="1" ht="26.25" customHeight="1" x14ac:dyDescent="0.45">
      <c r="A95" s="155"/>
      <c r="B95" s="158" t="s">
        <v>589</v>
      </c>
      <c r="C95" s="332" t="s">
        <v>85</v>
      </c>
      <c r="D95" s="464" t="s">
        <v>85</v>
      </c>
      <c r="E95" s="464" t="s">
        <v>85</v>
      </c>
      <c r="F95" s="464" t="s">
        <v>85</v>
      </c>
      <c r="G95" s="464" t="s">
        <v>85</v>
      </c>
    </row>
    <row r="96" spans="1:7" s="156" customFormat="1" ht="37" x14ac:dyDescent="0.45">
      <c r="A96" s="155"/>
      <c r="B96" s="158" t="s">
        <v>849</v>
      </c>
      <c r="C96" s="332" t="s">
        <v>85</v>
      </c>
      <c r="D96" s="464" t="s">
        <v>85</v>
      </c>
      <c r="E96" s="464" t="s">
        <v>85</v>
      </c>
      <c r="F96" s="576" t="s">
        <v>1416</v>
      </c>
      <c r="G96" s="576" t="s">
        <v>1416</v>
      </c>
    </row>
    <row r="97" spans="1:7" s="156" customFormat="1" ht="119.25" customHeight="1" x14ac:dyDescent="0.45">
      <c r="A97" s="155"/>
      <c r="B97" s="158" t="s">
        <v>654</v>
      </c>
      <c r="C97" s="332" t="s">
        <v>85</v>
      </c>
      <c r="D97" s="464" t="s">
        <v>85</v>
      </c>
      <c r="E97" s="464" t="s">
        <v>85</v>
      </c>
      <c r="F97" s="464" t="s">
        <v>85</v>
      </c>
      <c r="G97" s="464"/>
    </row>
    <row r="98" spans="1:7" s="156" customFormat="1" ht="100.5" customHeight="1" x14ac:dyDescent="0.45">
      <c r="A98" s="155"/>
      <c r="B98" s="158" t="s">
        <v>932</v>
      </c>
      <c r="C98" s="332" t="s">
        <v>85</v>
      </c>
      <c r="D98" s="464" t="s">
        <v>85</v>
      </c>
      <c r="E98" s="464" t="s">
        <v>85</v>
      </c>
      <c r="F98" s="576" t="s">
        <v>1416</v>
      </c>
      <c r="G98" s="576" t="s">
        <v>1416</v>
      </c>
    </row>
    <row r="99" spans="1:7" s="156" customFormat="1" ht="120.65" customHeight="1" x14ac:dyDescent="0.45">
      <c r="A99" s="155"/>
      <c r="B99" s="158" t="s">
        <v>604</v>
      </c>
      <c r="C99" s="332" t="s">
        <v>590</v>
      </c>
      <c r="D99" s="464" t="s">
        <v>85</v>
      </c>
      <c r="E99" s="464" t="s">
        <v>85</v>
      </c>
      <c r="F99" s="464" t="s">
        <v>85</v>
      </c>
      <c r="G99" s="464" t="s">
        <v>1369</v>
      </c>
    </row>
    <row r="100" spans="1:7" s="156" customFormat="1" ht="159" customHeight="1" x14ac:dyDescent="0.45">
      <c r="A100" s="155"/>
      <c r="B100" s="158" t="s">
        <v>603</v>
      </c>
      <c r="C100" s="332" t="s">
        <v>590</v>
      </c>
      <c r="D100" s="464" t="s">
        <v>85</v>
      </c>
      <c r="E100" s="464" t="s">
        <v>85</v>
      </c>
      <c r="F100" s="464" t="s">
        <v>85</v>
      </c>
      <c r="G100" s="464" t="s">
        <v>1369</v>
      </c>
    </row>
    <row r="101" spans="1:7" s="156" customFormat="1" ht="95.15" customHeight="1" x14ac:dyDescent="0.45">
      <c r="A101" s="155"/>
      <c r="B101" s="158" t="s">
        <v>602</v>
      </c>
      <c r="C101" s="332" t="s">
        <v>590</v>
      </c>
      <c r="D101" s="464" t="s">
        <v>85</v>
      </c>
      <c r="E101" s="464" t="s">
        <v>85</v>
      </c>
      <c r="F101" s="481" t="s">
        <v>1430</v>
      </c>
      <c r="G101" s="464" t="s">
        <v>1369</v>
      </c>
    </row>
    <row r="102" spans="1:7" s="156" customFormat="1" ht="45.75" customHeight="1" x14ac:dyDescent="0.45">
      <c r="A102" s="155"/>
      <c r="B102" s="158" t="s">
        <v>591</v>
      </c>
      <c r="C102" s="332" t="s">
        <v>590</v>
      </c>
      <c r="D102" s="467" t="s">
        <v>916</v>
      </c>
      <c r="E102" s="574" t="s">
        <v>1410</v>
      </c>
      <c r="F102" s="466" t="s">
        <v>85</v>
      </c>
      <c r="G102" s="464" t="s">
        <v>1369</v>
      </c>
    </row>
    <row r="103" spans="1:7" s="156" customFormat="1" ht="48.75" customHeight="1" x14ac:dyDescent="0.45">
      <c r="A103" s="155"/>
      <c r="B103" s="158" t="s">
        <v>851</v>
      </c>
      <c r="C103" s="332" t="s">
        <v>590</v>
      </c>
      <c r="D103" s="464" t="s">
        <v>933</v>
      </c>
      <c r="E103" s="573" t="s">
        <v>1409</v>
      </c>
      <c r="F103" s="482" t="s">
        <v>1210</v>
      </c>
      <c r="G103" s="464" t="s">
        <v>1369</v>
      </c>
    </row>
    <row r="104" spans="1:7" s="156" customFormat="1" ht="129.5" x14ac:dyDescent="0.45">
      <c r="A104" s="155"/>
      <c r="B104" s="158" t="s">
        <v>855</v>
      </c>
      <c r="C104" s="332" t="s">
        <v>856</v>
      </c>
      <c r="D104" s="464" t="s">
        <v>933</v>
      </c>
      <c r="E104" s="574" t="s">
        <v>1410</v>
      </c>
      <c r="F104" s="590" t="s">
        <v>85</v>
      </c>
      <c r="G104" s="464" t="s">
        <v>1369</v>
      </c>
    </row>
    <row r="105" spans="1:7" s="156" customFormat="1" ht="93" x14ac:dyDescent="0.45">
      <c r="A105" s="155"/>
      <c r="B105" s="158" t="s">
        <v>853</v>
      </c>
      <c r="C105" s="332" t="s">
        <v>85</v>
      </c>
      <c r="D105" s="464" t="s">
        <v>933</v>
      </c>
      <c r="E105" s="573" t="s">
        <v>1411</v>
      </c>
      <c r="F105" s="574" t="s">
        <v>85</v>
      </c>
      <c r="G105" s="574" t="s">
        <v>85</v>
      </c>
    </row>
    <row r="106" spans="1:7" s="156" customFormat="1" ht="140.25" customHeight="1" x14ac:dyDescent="0.45">
      <c r="A106" s="155"/>
      <c r="B106" s="158" t="s">
        <v>857</v>
      </c>
      <c r="C106" s="332" t="s">
        <v>85</v>
      </c>
      <c r="D106" s="464" t="s">
        <v>933</v>
      </c>
      <c r="E106" s="574" t="s">
        <v>85</v>
      </c>
      <c r="F106" s="576" t="s">
        <v>1416</v>
      </c>
      <c r="G106" s="574" t="s">
        <v>85</v>
      </c>
    </row>
    <row r="107" spans="1:7" s="156" customFormat="1" ht="148" x14ac:dyDescent="0.45">
      <c r="A107" s="155"/>
      <c r="B107" s="158" t="s">
        <v>854</v>
      </c>
      <c r="C107" s="332" t="s">
        <v>85</v>
      </c>
      <c r="D107" s="464" t="s">
        <v>933</v>
      </c>
      <c r="E107" s="574" t="s">
        <v>85</v>
      </c>
      <c r="F107" s="574" t="s">
        <v>85</v>
      </c>
      <c r="G107" s="576" t="s">
        <v>1416</v>
      </c>
    </row>
    <row r="108" spans="1:7" s="156" customFormat="1" ht="162" customHeight="1" x14ac:dyDescent="0.45">
      <c r="A108" s="155"/>
      <c r="B108" s="158" t="s">
        <v>859</v>
      </c>
      <c r="C108" s="332" t="s">
        <v>858</v>
      </c>
      <c r="D108" s="464" t="s">
        <v>933</v>
      </c>
      <c r="E108" s="573" t="s">
        <v>1412</v>
      </c>
      <c r="F108" s="467" t="s">
        <v>1211</v>
      </c>
      <c r="G108" s="467" t="s">
        <v>1359</v>
      </c>
    </row>
    <row r="109" spans="1:7" s="156" customFormat="1" ht="66" customHeight="1" x14ac:dyDescent="0.45">
      <c r="A109" s="155"/>
      <c r="B109" s="158" t="s">
        <v>860</v>
      </c>
      <c r="C109" s="332" t="s">
        <v>85</v>
      </c>
      <c r="D109" s="467" t="s">
        <v>85</v>
      </c>
      <c r="E109" s="467" t="s">
        <v>85</v>
      </c>
      <c r="F109" s="467" t="s">
        <v>85</v>
      </c>
      <c r="G109" s="467" t="s">
        <v>85</v>
      </c>
    </row>
    <row r="110" spans="1:7" s="156" customFormat="1" ht="66" customHeight="1" x14ac:dyDescent="0.45">
      <c r="A110" s="155"/>
      <c r="B110" s="158" t="s">
        <v>861</v>
      </c>
      <c r="C110" s="332" t="s">
        <v>862</v>
      </c>
      <c r="D110" s="464" t="s">
        <v>933</v>
      </c>
      <c r="E110" s="574" t="s">
        <v>85</v>
      </c>
      <c r="F110" s="574" t="s">
        <v>85</v>
      </c>
      <c r="G110" s="576" t="s">
        <v>1416</v>
      </c>
    </row>
    <row r="111" spans="1:7" s="156" customFormat="1" ht="92.5" x14ac:dyDescent="0.45">
      <c r="A111" s="155"/>
      <c r="B111" s="158" t="s">
        <v>863</v>
      </c>
      <c r="C111" s="332" t="s">
        <v>864</v>
      </c>
      <c r="D111" s="464" t="s">
        <v>933</v>
      </c>
      <c r="E111" s="574" t="s">
        <v>85</v>
      </c>
      <c r="F111" s="576" t="s">
        <v>1416</v>
      </c>
      <c r="G111" s="576" t="s">
        <v>1416</v>
      </c>
    </row>
    <row r="112" spans="1:7" s="156" customFormat="1" ht="111" x14ac:dyDescent="0.45">
      <c r="A112" s="155"/>
      <c r="B112" s="158" t="s">
        <v>865</v>
      </c>
      <c r="C112" s="332" t="s">
        <v>85</v>
      </c>
      <c r="D112" s="464" t="s">
        <v>933</v>
      </c>
      <c r="E112" s="464" t="s">
        <v>933</v>
      </c>
      <c r="F112" s="576" t="s">
        <v>1416</v>
      </c>
      <c r="G112" s="574" t="s">
        <v>85</v>
      </c>
    </row>
    <row r="113" spans="1:7" s="156" customFormat="1" ht="285" customHeight="1" x14ac:dyDescent="0.45">
      <c r="A113" s="155"/>
      <c r="B113" s="158" t="s">
        <v>866</v>
      </c>
      <c r="C113" s="332" t="s">
        <v>85</v>
      </c>
      <c r="D113" s="464" t="s">
        <v>933</v>
      </c>
      <c r="E113" s="573" t="s">
        <v>1413</v>
      </c>
      <c r="F113" s="574" t="s">
        <v>1219</v>
      </c>
      <c r="G113" s="575" t="s">
        <v>1368</v>
      </c>
    </row>
    <row r="114" spans="1:7" s="156" customFormat="1" ht="171.75" customHeight="1" x14ac:dyDescent="0.45">
      <c r="A114" s="155"/>
      <c r="B114" s="158" t="s">
        <v>867</v>
      </c>
      <c r="C114" s="332" t="s">
        <v>85</v>
      </c>
      <c r="D114" s="464" t="s">
        <v>933</v>
      </c>
      <c r="E114" s="574" t="s">
        <v>85</v>
      </c>
      <c r="F114" s="576" t="s">
        <v>1416</v>
      </c>
      <c r="G114" s="574" t="s">
        <v>85</v>
      </c>
    </row>
    <row r="115" spans="1:7" s="156" customFormat="1" ht="92.5" x14ac:dyDescent="0.45">
      <c r="A115" s="155"/>
      <c r="B115" s="158" t="s">
        <v>868</v>
      </c>
      <c r="C115" s="332" t="s">
        <v>85</v>
      </c>
      <c r="D115" s="464" t="s">
        <v>933</v>
      </c>
      <c r="E115" s="574" t="s">
        <v>85</v>
      </c>
      <c r="F115" s="576" t="s">
        <v>1416</v>
      </c>
      <c r="G115" s="576" t="s">
        <v>1416</v>
      </c>
    </row>
    <row r="116" spans="1:7" s="156" customFormat="1" ht="42" customHeight="1" x14ac:dyDescent="0.45">
      <c r="A116" s="155"/>
      <c r="B116" s="158" t="s">
        <v>593</v>
      </c>
      <c r="C116" s="332" t="s">
        <v>85</v>
      </c>
      <c r="D116" s="467" t="s">
        <v>85</v>
      </c>
      <c r="E116" s="467" t="s">
        <v>85</v>
      </c>
      <c r="F116" s="467"/>
      <c r="G116" s="467"/>
    </row>
    <row r="117" spans="1:7" s="156" customFormat="1" ht="20.149999999999999" customHeight="1" x14ac:dyDescent="0.45">
      <c r="A117" s="155"/>
      <c r="B117" s="157" t="s">
        <v>594</v>
      </c>
      <c r="C117" s="332"/>
      <c r="D117" s="467"/>
      <c r="E117" s="467"/>
      <c r="F117" s="467"/>
      <c r="G117" s="467"/>
    </row>
    <row r="118" spans="1:7" s="156" customFormat="1" ht="23.25" customHeight="1" x14ac:dyDescent="0.45">
      <c r="A118" s="155"/>
      <c r="B118" s="158" t="s">
        <v>592</v>
      </c>
      <c r="C118" s="332" t="s">
        <v>85</v>
      </c>
      <c r="D118" s="467" t="s">
        <v>85</v>
      </c>
      <c r="E118" s="467" t="s">
        <v>85</v>
      </c>
      <c r="F118" s="464" t="s">
        <v>85</v>
      </c>
      <c r="G118" s="464" t="s">
        <v>85</v>
      </c>
    </row>
    <row r="119" spans="1:7" s="156" customFormat="1" ht="170.5" x14ac:dyDescent="0.45">
      <c r="A119" s="155"/>
      <c r="B119" s="158" t="s">
        <v>595</v>
      </c>
      <c r="C119" s="333"/>
      <c r="D119" s="467" t="s">
        <v>85</v>
      </c>
      <c r="E119" s="467" t="s">
        <v>85</v>
      </c>
      <c r="F119" s="467" t="s">
        <v>1212</v>
      </c>
      <c r="G119" s="467" t="s">
        <v>85</v>
      </c>
    </row>
    <row r="120" spans="1:7" s="156" customFormat="1" ht="258" customHeight="1" x14ac:dyDescent="0.45">
      <c r="A120" s="155"/>
      <c r="B120" s="158" t="s">
        <v>655</v>
      </c>
      <c r="C120" s="332" t="s">
        <v>85</v>
      </c>
      <c r="D120" s="467" t="s">
        <v>85</v>
      </c>
      <c r="E120" s="467" t="s">
        <v>85</v>
      </c>
      <c r="F120" s="467" t="s">
        <v>85</v>
      </c>
      <c r="G120" s="467" t="s">
        <v>85</v>
      </c>
    </row>
    <row r="121" spans="1:7" s="156" customFormat="1" ht="75.650000000000006" customHeight="1" x14ac:dyDescent="0.45">
      <c r="A121" s="155"/>
      <c r="B121" s="158" t="s">
        <v>601</v>
      </c>
      <c r="C121" s="332" t="s">
        <v>85</v>
      </c>
      <c r="D121" s="467" t="s">
        <v>85</v>
      </c>
      <c r="E121" s="467" t="s">
        <v>85</v>
      </c>
      <c r="F121" s="576" t="s">
        <v>1416</v>
      </c>
      <c r="G121" s="576" t="s">
        <v>1416</v>
      </c>
    </row>
    <row r="122" spans="1:7" s="156" customFormat="1" ht="20.149999999999999" customHeight="1" x14ac:dyDescent="0.45">
      <c r="A122" s="155"/>
      <c r="B122" s="158" t="s">
        <v>596</v>
      </c>
      <c r="C122" s="332" t="s">
        <v>85</v>
      </c>
      <c r="D122" s="467" t="s">
        <v>85</v>
      </c>
      <c r="E122" s="467" t="s">
        <v>85</v>
      </c>
      <c r="F122" s="467" t="s">
        <v>85</v>
      </c>
      <c r="G122" s="467" t="s">
        <v>85</v>
      </c>
    </row>
    <row r="123" spans="1:7" s="156" customFormat="1" ht="185" x14ac:dyDescent="0.45">
      <c r="A123" s="155"/>
      <c r="B123" s="158" t="s">
        <v>1443</v>
      </c>
      <c r="C123" s="332"/>
      <c r="D123" s="467"/>
      <c r="E123" s="574" t="s">
        <v>85</v>
      </c>
      <c r="F123" s="574" t="s">
        <v>85</v>
      </c>
      <c r="G123" s="574" t="s">
        <v>85</v>
      </c>
    </row>
    <row r="124" spans="1:7" s="156" customFormat="1" ht="74" x14ac:dyDescent="0.45">
      <c r="A124" s="155"/>
      <c r="B124" s="158" t="s">
        <v>1444</v>
      </c>
      <c r="C124" s="332"/>
      <c r="D124" s="467"/>
      <c r="E124" s="574" t="s">
        <v>1445</v>
      </c>
      <c r="F124" s="467" t="s">
        <v>85</v>
      </c>
      <c r="G124" s="576" t="s">
        <v>1416</v>
      </c>
    </row>
    <row r="125" spans="1:7" s="156" customFormat="1" ht="222" x14ac:dyDescent="0.45">
      <c r="A125" s="155"/>
      <c r="B125" s="158" t="s">
        <v>1215</v>
      </c>
      <c r="C125" s="332"/>
      <c r="D125" s="467"/>
      <c r="E125" s="574" t="s">
        <v>85</v>
      </c>
      <c r="F125" s="574" t="s">
        <v>85</v>
      </c>
      <c r="G125" s="576" t="s">
        <v>1416</v>
      </c>
    </row>
    <row r="126" spans="1:7" s="156" customFormat="1" ht="111" x14ac:dyDescent="0.45">
      <c r="A126" s="155"/>
      <c r="B126" s="158" t="s">
        <v>1217</v>
      </c>
      <c r="C126" s="332"/>
      <c r="D126" s="467"/>
      <c r="E126" s="574" t="s">
        <v>85</v>
      </c>
      <c r="F126" s="574" t="s">
        <v>85</v>
      </c>
      <c r="G126" s="574" t="s">
        <v>85</v>
      </c>
    </row>
    <row r="127" spans="1:7" s="156" customFormat="1" ht="20.149999999999999" customHeight="1" x14ac:dyDescent="0.45">
      <c r="A127" s="155"/>
      <c r="B127" s="157" t="s">
        <v>598</v>
      </c>
      <c r="C127" s="332" t="s">
        <v>85</v>
      </c>
      <c r="D127" s="467"/>
      <c r="E127" s="467"/>
      <c r="F127" s="467"/>
      <c r="G127" s="467"/>
    </row>
    <row r="128" spans="1:7" s="156" customFormat="1" ht="20.149999999999999" customHeight="1" x14ac:dyDescent="0.45">
      <c r="A128" s="155"/>
      <c r="B128" s="158" t="s">
        <v>922</v>
      </c>
      <c r="C128" s="332" t="s">
        <v>85</v>
      </c>
      <c r="D128" s="467" t="s">
        <v>85</v>
      </c>
      <c r="E128" s="467" t="s">
        <v>85</v>
      </c>
      <c r="F128" s="483" t="s">
        <v>1216</v>
      </c>
      <c r="G128" s="467" t="s">
        <v>85</v>
      </c>
    </row>
    <row r="129" spans="1:7" s="156" customFormat="1" ht="42" customHeight="1" x14ac:dyDescent="0.45">
      <c r="A129" s="155"/>
      <c r="B129" s="158" t="s">
        <v>597</v>
      </c>
      <c r="C129" s="332" t="s">
        <v>85</v>
      </c>
      <c r="D129" s="467" t="s">
        <v>85</v>
      </c>
      <c r="E129" s="467" t="s">
        <v>85</v>
      </c>
      <c r="F129" s="467"/>
      <c r="G129" s="467" t="s">
        <v>85</v>
      </c>
    </row>
    <row r="130" spans="1:7" s="156" customFormat="1" ht="20.149999999999999" customHeight="1" x14ac:dyDescent="0.45">
      <c r="A130" s="155"/>
      <c r="B130" s="158" t="s">
        <v>599</v>
      </c>
      <c r="C130" s="332" t="s">
        <v>85</v>
      </c>
      <c r="D130" s="467" t="s">
        <v>85</v>
      </c>
      <c r="E130" s="467" t="s">
        <v>85</v>
      </c>
      <c r="F130" s="467" t="s">
        <v>85</v>
      </c>
      <c r="G130" s="467" t="s">
        <v>85</v>
      </c>
    </row>
    <row r="131" spans="1:7" s="156" customFormat="1" ht="20.149999999999999" customHeight="1" x14ac:dyDescent="0.45">
      <c r="A131" s="155"/>
      <c r="B131" s="158" t="s">
        <v>600</v>
      </c>
      <c r="C131" s="332" t="s">
        <v>85</v>
      </c>
      <c r="D131" s="467" t="s">
        <v>85</v>
      </c>
      <c r="E131" s="467" t="s">
        <v>85</v>
      </c>
      <c r="F131" s="467"/>
      <c r="G131" s="467" t="s">
        <v>85</v>
      </c>
    </row>
    <row r="132" spans="1:7" ht="62.25" customHeight="1" x14ac:dyDescent="0.35">
      <c r="B132" s="159" t="s">
        <v>852</v>
      </c>
      <c r="C132" s="264" t="s">
        <v>85</v>
      </c>
      <c r="D132" s="468">
        <v>1</v>
      </c>
      <c r="E132" s="468">
        <v>1</v>
      </c>
      <c r="F132" s="468">
        <v>0.9</v>
      </c>
      <c r="G132" s="570">
        <v>0.85</v>
      </c>
    </row>
    <row r="133" spans="1:7" ht="62.25" customHeight="1" x14ac:dyDescent="0.35">
      <c r="B133" s="159" t="s">
        <v>913</v>
      </c>
      <c r="C133" s="264"/>
      <c r="D133" s="464" t="s">
        <v>85</v>
      </c>
      <c r="E133" s="464" t="s">
        <v>85</v>
      </c>
      <c r="F133" s="464" t="s">
        <v>1403</v>
      </c>
      <c r="G133" s="464" t="s">
        <v>1403</v>
      </c>
    </row>
    <row r="134" spans="1:7" ht="55.5" x14ac:dyDescent="0.35">
      <c r="B134" s="159" t="s">
        <v>608</v>
      </c>
      <c r="C134" s="264" t="s">
        <v>85</v>
      </c>
      <c r="D134" s="464" t="s">
        <v>85</v>
      </c>
      <c r="E134" s="464" t="s">
        <v>85</v>
      </c>
      <c r="F134" s="464" t="s">
        <v>85</v>
      </c>
      <c r="G134" s="464" t="s">
        <v>85</v>
      </c>
    </row>
    <row r="135" spans="1:7" ht="37" x14ac:dyDescent="0.35">
      <c r="B135" s="159" t="s">
        <v>914</v>
      </c>
      <c r="C135" s="264"/>
      <c r="D135" s="464" t="s">
        <v>85</v>
      </c>
      <c r="E135" s="464" t="s">
        <v>85</v>
      </c>
      <c r="F135" s="468">
        <v>0.9</v>
      </c>
      <c r="G135" s="570">
        <v>0.85</v>
      </c>
    </row>
    <row r="136" spans="1:7" ht="37" x14ac:dyDescent="0.35">
      <c r="B136" s="159" t="s">
        <v>1364</v>
      </c>
      <c r="C136" s="264"/>
      <c r="D136" s="464"/>
      <c r="E136" s="464"/>
      <c r="F136" s="468"/>
      <c r="G136" s="466" t="s">
        <v>85</v>
      </c>
    </row>
    <row r="137" spans="1:7" ht="74" x14ac:dyDescent="0.35">
      <c r="B137" s="159" t="s">
        <v>1365</v>
      </c>
      <c r="C137" s="264"/>
      <c r="D137" s="464"/>
      <c r="E137" s="464"/>
      <c r="F137" s="468"/>
      <c r="G137" s="466" t="s">
        <v>85</v>
      </c>
    </row>
    <row r="138" spans="1:7" ht="37" x14ac:dyDescent="0.35">
      <c r="B138" s="159" t="s">
        <v>1371</v>
      </c>
      <c r="C138" s="264"/>
      <c r="D138" s="464"/>
      <c r="E138" s="464"/>
      <c r="F138" s="468"/>
      <c r="G138" s="466" t="s">
        <v>85</v>
      </c>
    </row>
    <row r="139" spans="1:7" ht="74" x14ac:dyDescent="0.35">
      <c r="B139" s="159" t="s">
        <v>1372</v>
      </c>
      <c r="C139" s="264"/>
      <c r="D139" s="464"/>
      <c r="E139" s="464"/>
      <c r="F139" s="468"/>
      <c r="G139" s="466" t="s">
        <v>85</v>
      </c>
    </row>
    <row r="140" spans="1:7" ht="92.5" x14ac:dyDescent="0.35">
      <c r="B140" s="159" t="s">
        <v>1393</v>
      </c>
      <c r="C140" s="264"/>
      <c r="D140" s="464"/>
      <c r="E140" s="464"/>
      <c r="F140" s="468"/>
      <c r="G140" s="466" t="s">
        <v>85</v>
      </c>
    </row>
    <row r="141" spans="1:7" ht="37" x14ac:dyDescent="0.35">
      <c r="B141" s="159" t="s">
        <v>1395</v>
      </c>
      <c r="C141" s="264"/>
      <c r="D141" s="464"/>
      <c r="E141" s="464"/>
      <c r="F141" s="468"/>
      <c r="G141" s="466" t="s">
        <v>85</v>
      </c>
    </row>
    <row r="142" spans="1:7" ht="55.5" x14ac:dyDescent="0.35">
      <c r="B142" s="159" t="s">
        <v>1396</v>
      </c>
      <c r="C142" s="264"/>
      <c r="D142" s="464"/>
      <c r="E142" s="464"/>
      <c r="F142" s="468"/>
      <c r="G142" s="466" t="s">
        <v>85</v>
      </c>
    </row>
    <row r="143" spans="1:7" ht="185" x14ac:dyDescent="0.35">
      <c r="B143" s="159" t="s">
        <v>1397</v>
      </c>
      <c r="C143" s="264"/>
      <c r="D143" s="464"/>
      <c r="E143" s="464"/>
      <c r="F143" s="468"/>
      <c r="G143" s="466" t="s">
        <v>85</v>
      </c>
    </row>
    <row r="144" spans="1:7" ht="111" x14ac:dyDescent="0.35">
      <c r="B144" s="159" t="s">
        <v>1398</v>
      </c>
      <c r="C144" s="264"/>
      <c r="D144" s="464"/>
      <c r="E144" s="464"/>
      <c r="F144" s="468"/>
      <c r="G144" s="466" t="s">
        <v>85</v>
      </c>
    </row>
    <row r="145" spans="1:7" x14ac:dyDescent="0.35">
      <c r="B145" s="159" t="s">
        <v>869</v>
      </c>
      <c r="C145" s="256" t="s">
        <v>565</v>
      </c>
      <c r="D145" s="469"/>
      <c r="E145" s="469"/>
      <c r="F145" s="469"/>
      <c r="G145" s="469"/>
    </row>
    <row r="146" spans="1:7" x14ac:dyDescent="0.35">
      <c r="B146" s="73"/>
      <c r="C146" s="264"/>
      <c r="D146" s="464"/>
      <c r="E146" s="464"/>
      <c r="F146" s="464"/>
      <c r="G146" s="464"/>
    </row>
    <row r="147" spans="1:7" s="38" customFormat="1" ht="20.149999999999999" customHeight="1" x14ac:dyDescent="0.45">
      <c r="A147" s="69"/>
      <c r="B147" s="65" t="s">
        <v>28</v>
      </c>
      <c r="C147" s="325" t="s">
        <v>565</v>
      </c>
      <c r="D147" s="457"/>
      <c r="E147" s="457"/>
      <c r="F147" s="457"/>
      <c r="G147" s="457"/>
    </row>
    <row r="148" spans="1:7" ht="37" x14ac:dyDescent="0.35">
      <c r="A148" s="41" t="s">
        <v>1</v>
      </c>
      <c r="B148" s="61" t="s">
        <v>838</v>
      </c>
      <c r="C148" s="265" t="s">
        <v>85</v>
      </c>
      <c r="D148" s="470" t="s">
        <v>934</v>
      </c>
      <c r="E148" s="574" t="s">
        <v>85</v>
      </c>
      <c r="F148" s="576" t="s">
        <v>1416</v>
      </c>
      <c r="G148" s="576" t="s">
        <v>1416</v>
      </c>
    </row>
    <row r="149" spans="1:7" x14ac:dyDescent="0.35">
      <c r="A149" s="41" t="s">
        <v>1</v>
      </c>
      <c r="B149" s="73"/>
      <c r="C149" s="321"/>
      <c r="D149" s="453"/>
      <c r="E149" s="453"/>
      <c r="F149" s="453"/>
      <c r="G149" s="453"/>
    </row>
    <row r="150" spans="1:7" x14ac:dyDescent="0.35">
      <c r="A150" s="69"/>
      <c r="B150" s="65" t="s">
        <v>515</v>
      </c>
      <c r="C150" s="325"/>
      <c r="D150" s="457"/>
      <c r="E150" s="457"/>
      <c r="F150" s="457"/>
      <c r="G150" s="457"/>
    </row>
    <row r="151" spans="1:7" ht="77.5" x14ac:dyDescent="0.35">
      <c r="A151" s="41"/>
      <c r="B151" s="73" t="s">
        <v>917</v>
      </c>
      <c r="C151" s="321"/>
      <c r="D151" s="453"/>
      <c r="E151" s="470" t="s">
        <v>85</v>
      </c>
      <c r="F151" s="470"/>
      <c r="G151" s="470" t="s">
        <v>1360</v>
      </c>
    </row>
    <row r="152" spans="1:7" ht="217" x14ac:dyDescent="0.35">
      <c r="A152" s="41"/>
      <c r="B152" s="73" t="s">
        <v>918</v>
      </c>
      <c r="C152" s="321"/>
      <c r="D152" s="453"/>
      <c r="E152" s="470" t="s">
        <v>85</v>
      </c>
      <c r="F152" s="464" t="s">
        <v>1204</v>
      </c>
      <c r="G152" s="470" t="s">
        <v>1387</v>
      </c>
    </row>
    <row r="153" spans="1:7" ht="74" x14ac:dyDescent="0.35">
      <c r="A153" s="41"/>
      <c r="B153" s="73" t="s">
        <v>919</v>
      </c>
      <c r="C153" s="321"/>
      <c r="D153" s="453"/>
      <c r="E153" s="470" t="s">
        <v>85</v>
      </c>
      <c r="F153" s="470" t="s">
        <v>85</v>
      </c>
      <c r="G153" s="470" t="s">
        <v>1388</v>
      </c>
    </row>
    <row r="154" spans="1:7" ht="111" x14ac:dyDescent="0.35">
      <c r="A154" s="41"/>
      <c r="B154" s="73" t="s">
        <v>920</v>
      </c>
      <c r="C154" s="321"/>
      <c r="D154" s="453"/>
      <c r="E154" s="470" t="s">
        <v>85</v>
      </c>
      <c r="F154" s="470"/>
      <c r="G154" s="470" t="s">
        <v>1389</v>
      </c>
    </row>
    <row r="155" spans="1:7" ht="46.5" x14ac:dyDescent="0.35">
      <c r="B155" s="73" t="s">
        <v>921</v>
      </c>
      <c r="C155" s="321"/>
      <c r="D155" s="453"/>
      <c r="E155" s="470" t="s">
        <v>85</v>
      </c>
      <c r="F155" s="470"/>
      <c r="G155" s="470" t="s">
        <v>1390</v>
      </c>
    </row>
    <row r="156" spans="1:7" ht="92.5" x14ac:dyDescent="0.35">
      <c r="B156" s="73" t="s">
        <v>1203</v>
      </c>
      <c r="C156" s="321"/>
      <c r="D156" s="453"/>
      <c r="E156" s="453"/>
      <c r="F156" s="470" t="s">
        <v>85</v>
      </c>
      <c r="G156" s="470" t="s">
        <v>1391</v>
      </c>
    </row>
    <row r="157" spans="1:7" s="38" customFormat="1" ht="20.149999999999999" customHeight="1" x14ac:dyDescent="0.45">
      <c r="A157" s="69"/>
      <c r="B157" s="65" t="s">
        <v>102</v>
      </c>
      <c r="C157" s="325" t="s">
        <v>565</v>
      </c>
      <c r="D157" s="457"/>
      <c r="E157" s="457"/>
      <c r="F157" s="457"/>
      <c r="G157" s="457"/>
    </row>
    <row r="158" spans="1:7" x14ac:dyDescent="0.35">
      <c r="A158" s="41" t="s">
        <v>1</v>
      </c>
      <c r="B158" s="270" t="s">
        <v>1401</v>
      </c>
      <c r="C158" s="321"/>
      <c r="D158" s="453"/>
      <c r="E158" s="470" t="s">
        <v>85</v>
      </c>
      <c r="F158" s="470" t="s">
        <v>85</v>
      </c>
      <c r="G158" s="470" t="s">
        <v>85</v>
      </c>
    </row>
    <row r="159" spans="1:7" ht="77.5" x14ac:dyDescent="0.35">
      <c r="A159" s="41"/>
      <c r="B159" s="73" t="s">
        <v>884</v>
      </c>
      <c r="C159" s="321"/>
      <c r="D159" s="470" t="s">
        <v>85</v>
      </c>
      <c r="E159" s="470" t="s">
        <v>85</v>
      </c>
      <c r="F159" s="470" t="s">
        <v>1194</v>
      </c>
      <c r="G159" s="470" t="s">
        <v>1373</v>
      </c>
    </row>
    <row r="160" spans="1:7" ht="387.5" x14ac:dyDescent="0.35">
      <c r="A160" s="41"/>
      <c r="B160" s="73" t="s">
        <v>885</v>
      </c>
      <c r="C160" s="321"/>
      <c r="D160" s="470" t="s">
        <v>85</v>
      </c>
      <c r="E160" s="470" t="s">
        <v>85</v>
      </c>
      <c r="F160" s="470" t="s">
        <v>1195</v>
      </c>
      <c r="G160" s="470" t="s">
        <v>1374</v>
      </c>
    </row>
    <row r="161" spans="1:7" ht="77.5" x14ac:dyDescent="0.35">
      <c r="A161" s="41"/>
      <c r="B161" s="73" t="s">
        <v>886</v>
      </c>
      <c r="C161" s="321"/>
      <c r="D161" s="470" t="s">
        <v>85</v>
      </c>
      <c r="E161" s="470" t="s">
        <v>85</v>
      </c>
      <c r="F161" s="470" t="s">
        <v>1196</v>
      </c>
      <c r="G161" s="470" t="s">
        <v>1375</v>
      </c>
    </row>
    <row r="162" spans="1:7" ht="62" x14ac:dyDescent="0.35">
      <c r="A162" s="41"/>
      <c r="B162" s="73" t="s">
        <v>887</v>
      </c>
      <c r="C162" s="321"/>
      <c r="D162" s="470" t="s">
        <v>85</v>
      </c>
      <c r="E162" s="470" t="s">
        <v>85</v>
      </c>
      <c r="F162" s="470" t="s">
        <v>1197</v>
      </c>
      <c r="G162" s="470" t="s">
        <v>1376</v>
      </c>
    </row>
    <row r="163" spans="1:7" ht="170.5" x14ac:dyDescent="0.35">
      <c r="A163" s="41"/>
      <c r="B163" s="73" t="s">
        <v>888</v>
      </c>
      <c r="C163" s="321"/>
      <c r="D163" s="470" t="s">
        <v>85</v>
      </c>
      <c r="E163" s="470" t="s">
        <v>85</v>
      </c>
      <c r="F163" s="470" t="s">
        <v>1199</v>
      </c>
      <c r="G163" s="470" t="s">
        <v>1377</v>
      </c>
    </row>
    <row r="164" spans="1:7" ht="62" x14ac:dyDescent="0.35">
      <c r="A164" s="41"/>
      <c r="B164" s="73" t="s">
        <v>889</v>
      </c>
      <c r="C164" s="321"/>
      <c r="D164" s="470" t="s">
        <v>85</v>
      </c>
      <c r="E164" s="470" t="s">
        <v>85</v>
      </c>
      <c r="F164" s="470" t="s">
        <v>85</v>
      </c>
      <c r="G164" s="470" t="s">
        <v>1381</v>
      </c>
    </row>
    <row r="165" spans="1:7" ht="46.5" x14ac:dyDescent="0.35">
      <c r="A165" s="41"/>
      <c r="B165" s="73" t="s">
        <v>890</v>
      </c>
      <c r="C165" s="321"/>
      <c r="D165" s="470" t="s">
        <v>85</v>
      </c>
      <c r="E165" s="470" t="s">
        <v>85</v>
      </c>
      <c r="F165" s="470" t="s">
        <v>85</v>
      </c>
      <c r="G165" s="470" t="s">
        <v>1382</v>
      </c>
    </row>
    <row r="166" spans="1:7" x14ac:dyDescent="0.35">
      <c r="A166" s="41"/>
      <c r="B166" s="73" t="s">
        <v>891</v>
      </c>
      <c r="C166" s="321"/>
      <c r="D166" s="470" t="s">
        <v>85</v>
      </c>
      <c r="E166" s="470" t="s">
        <v>85</v>
      </c>
      <c r="F166" s="470"/>
      <c r="G166" s="756" t="s">
        <v>1383</v>
      </c>
    </row>
    <row r="167" spans="1:7" ht="42" customHeight="1" x14ac:dyDescent="0.35">
      <c r="A167" s="41"/>
      <c r="B167" s="73" t="s">
        <v>892</v>
      </c>
      <c r="C167" s="321"/>
      <c r="D167" s="470" t="s">
        <v>85</v>
      </c>
      <c r="E167" s="470" t="s">
        <v>85</v>
      </c>
      <c r="F167" s="470" t="s">
        <v>85</v>
      </c>
      <c r="G167" s="757"/>
    </row>
    <row r="168" spans="1:7" ht="76.5" customHeight="1" x14ac:dyDescent="0.35">
      <c r="A168" s="41"/>
      <c r="B168" s="73" t="s">
        <v>893</v>
      </c>
      <c r="C168" s="321"/>
      <c r="D168" s="470" t="s">
        <v>85</v>
      </c>
      <c r="E168" s="470" t="s">
        <v>85</v>
      </c>
      <c r="F168" s="470" t="s">
        <v>85</v>
      </c>
      <c r="G168" s="756" t="s">
        <v>1384</v>
      </c>
    </row>
    <row r="169" spans="1:7" x14ac:dyDescent="0.35">
      <c r="A169" s="41"/>
      <c r="B169" s="73" t="s">
        <v>894</v>
      </c>
      <c r="C169" s="321"/>
      <c r="D169" s="470" t="s">
        <v>85</v>
      </c>
      <c r="E169" s="470" t="s">
        <v>85</v>
      </c>
      <c r="F169" s="470"/>
      <c r="G169" s="758"/>
    </row>
    <row r="170" spans="1:7" ht="37" x14ac:dyDescent="0.35">
      <c r="A170" s="41"/>
      <c r="B170" s="73" t="s">
        <v>895</v>
      </c>
      <c r="C170" s="321"/>
      <c r="D170" s="470" t="s">
        <v>85</v>
      </c>
      <c r="E170" s="470" t="s">
        <v>85</v>
      </c>
      <c r="F170" s="470" t="s">
        <v>1223</v>
      </c>
      <c r="G170" s="758"/>
    </row>
    <row r="171" spans="1:7" x14ac:dyDescent="0.35">
      <c r="A171" s="41"/>
      <c r="B171" s="73" t="s">
        <v>896</v>
      </c>
      <c r="C171" s="321"/>
      <c r="D171" s="470" t="s">
        <v>85</v>
      </c>
      <c r="E171" s="470" t="s">
        <v>85</v>
      </c>
      <c r="F171" s="470"/>
      <c r="G171" s="757"/>
    </row>
    <row r="172" spans="1:7" ht="124" x14ac:dyDescent="0.35">
      <c r="A172" s="41"/>
      <c r="B172" s="73" t="s">
        <v>897</v>
      </c>
      <c r="C172" s="321"/>
      <c r="D172" s="470" t="s">
        <v>85</v>
      </c>
      <c r="E172" s="470" t="s">
        <v>85</v>
      </c>
      <c r="F172" s="470" t="s">
        <v>1220</v>
      </c>
      <c r="G172" s="470" t="s">
        <v>1379</v>
      </c>
    </row>
    <row r="173" spans="1:7" ht="124" x14ac:dyDescent="0.35">
      <c r="A173" s="41"/>
      <c r="B173" s="73" t="s">
        <v>898</v>
      </c>
      <c r="C173" s="321"/>
      <c r="D173" s="470" t="s">
        <v>85</v>
      </c>
      <c r="E173" s="470" t="s">
        <v>85</v>
      </c>
      <c r="F173" s="470" t="s">
        <v>1221</v>
      </c>
      <c r="G173" s="470" t="s">
        <v>1380</v>
      </c>
    </row>
    <row r="174" spans="1:7" ht="64.5" customHeight="1" x14ac:dyDescent="0.35">
      <c r="A174" s="41"/>
      <c r="B174" s="73" t="s">
        <v>899</v>
      </c>
      <c r="C174" s="321"/>
      <c r="D174" s="470" t="s">
        <v>85</v>
      </c>
      <c r="E174" s="470" t="s">
        <v>85</v>
      </c>
      <c r="F174" s="470" t="s">
        <v>1222</v>
      </c>
      <c r="G174" s="756" t="s">
        <v>1385</v>
      </c>
    </row>
    <row r="175" spans="1:7" ht="61.5" customHeight="1" x14ac:dyDescent="0.35">
      <c r="A175" s="41"/>
      <c r="B175" s="73" t="s">
        <v>900</v>
      </c>
      <c r="C175" s="321"/>
      <c r="D175" s="470" t="s">
        <v>85</v>
      </c>
      <c r="E175" s="470" t="s">
        <v>85</v>
      </c>
      <c r="F175" s="470"/>
      <c r="G175" s="757"/>
    </row>
    <row r="176" spans="1:7" ht="56.25" customHeight="1" x14ac:dyDescent="0.35">
      <c r="A176" s="41"/>
      <c r="B176" s="73" t="s">
        <v>901</v>
      </c>
      <c r="C176" s="321"/>
      <c r="D176" s="470" t="s">
        <v>85</v>
      </c>
      <c r="E176" s="470" t="s">
        <v>85</v>
      </c>
      <c r="F176" s="470"/>
      <c r="G176" s="756" t="s">
        <v>1378</v>
      </c>
    </row>
    <row r="177" spans="1:7" ht="124" x14ac:dyDescent="0.35">
      <c r="A177" s="41"/>
      <c r="B177" s="73" t="s">
        <v>902</v>
      </c>
      <c r="C177" s="321"/>
      <c r="D177" s="470" t="s">
        <v>85</v>
      </c>
      <c r="E177" s="470" t="s">
        <v>85</v>
      </c>
      <c r="F177" s="470" t="s">
        <v>1202</v>
      </c>
      <c r="G177" s="758"/>
    </row>
    <row r="178" spans="1:7" x14ac:dyDescent="0.35">
      <c r="A178" s="41"/>
      <c r="B178" s="73" t="s">
        <v>903</v>
      </c>
      <c r="C178" s="321"/>
      <c r="D178" s="470" t="s">
        <v>85</v>
      </c>
      <c r="E178" s="470" t="s">
        <v>85</v>
      </c>
      <c r="F178" s="470"/>
      <c r="G178" s="757"/>
    </row>
    <row r="179" spans="1:7" ht="85.5" customHeight="1" x14ac:dyDescent="0.35">
      <c r="A179" s="41"/>
      <c r="B179" s="73" t="s">
        <v>904</v>
      </c>
      <c r="C179" s="321"/>
      <c r="D179" s="470" t="s">
        <v>85</v>
      </c>
      <c r="E179" s="470" t="s">
        <v>85</v>
      </c>
      <c r="F179" s="470" t="s">
        <v>1218</v>
      </c>
      <c r="G179" s="756" t="s">
        <v>1386</v>
      </c>
    </row>
    <row r="180" spans="1:7" ht="155" x14ac:dyDescent="0.35">
      <c r="A180" s="41"/>
      <c r="B180" s="73" t="s">
        <v>906</v>
      </c>
      <c r="C180" s="321"/>
      <c r="D180" s="470" t="s">
        <v>85</v>
      </c>
      <c r="E180" s="470" t="s">
        <v>85</v>
      </c>
      <c r="F180" s="470" t="s">
        <v>1201</v>
      </c>
      <c r="G180" s="757"/>
    </row>
    <row r="181" spans="1:7" ht="37" x14ac:dyDescent="0.35">
      <c r="A181" s="41"/>
      <c r="B181" s="73" t="s">
        <v>905</v>
      </c>
      <c r="C181" s="321"/>
      <c r="D181" s="470" t="s">
        <v>85</v>
      </c>
      <c r="E181" s="470" t="s">
        <v>85</v>
      </c>
      <c r="F181" s="470"/>
      <c r="G181" s="470"/>
    </row>
    <row r="182" spans="1:7" x14ac:dyDescent="0.35">
      <c r="B182" s="74" t="s">
        <v>907</v>
      </c>
      <c r="C182" s="334"/>
      <c r="D182" s="470" t="s">
        <v>85</v>
      </c>
      <c r="E182" s="470" t="s">
        <v>85</v>
      </c>
      <c r="F182" s="470"/>
      <c r="G182" s="470"/>
    </row>
    <row r="183" spans="1:7" x14ac:dyDescent="0.35">
      <c r="B183" s="74"/>
      <c r="C183" s="334"/>
      <c r="D183" s="471"/>
      <c r="E183" s="471"/>
      <c r="F183" s="471"/>
      <c r="G183" s="471"/>
    </row>
    <row r="184" spans="1:7" s="38" customFormat="1" ht="93" x14ac:dyDescent="0.45">
      <c r="A184" s="70"/>
      <c r="B184" s="370" t="s">
        <v>103</v>
      </c>
      <c r="C184" s="371" t="s">
        <v>671</v>
      </c>
      <c r="D184" s="472" t="s">
        <v>912</v>
      </c>
      <c r="E184" s="472" t="s">
        <v>1414</v>
      </c>
      <c r="F184" s="472"/>
      <c r="G184" s="472" t="s">
        <v>1399</v>
      </c>
    </row>
    <row r="185" spans="1:7" s="38" customFormat="1" x14ac:dyDescent="0.45">
      <c r="B185" s="67"/>
      <c r="C185" s="269"/>
      <c r="D185" s="473"/>
      <c r="E185" s="473"/>
      <c r="F185" s="473"/>
      <c r="G185" s="473"/>
    </row>
    <row r="186" spans="1:7" s="38" customFormat="1" ht="20.149999999999999" customHeight="1" x14ac:dyDescent="0.45">
      <c r="A186" s="70"/>
      <c r="B186" s="65" t="s">
        <v>104</v>
      </c>
      <c r="C186" s="266" t="s">
        <v>386</v>
      </c>
      <c r="D186" s="415"/>
      <c r="E186" s="415" t="s">
        <v>1446</v>
      </c>
      <c r="F186" s="415" t="s">
        <v>1400</v>
      </c>
      <c r="G186" s="415" t="s">
        <v>1400</v>
      </c>
    </row>
    <row r="187" spans="1:7" s="46" customFormat="1" x14ac:dyDescent="0.45">
      <c r="B187" s="68"/>
      <c r="C187" s="270"/>
      <c r="D187" s="474"/>
      <c r="E187" s="474"/>
      <c r="F187" s="474"/>
      <c r="G187" s="474"/>
    </row>
    <row r="188" spans="1:7" s="38" customFormat="1" ht="20.149999999999999" customHeight="1" x14ac:dyDescent="0.45">
      <c r="A188" s="70"/>
      <c r="B188" s="65" t="s">
        <v>105</v>
      </c>
      <c r="C188" s="266" t="s">
        <v>565</v>
      </c>
      <c r="D188" s="415" t="s">
        <v>935</v>
      </c>
      <c r="E188" s="415" t="s">
        <v>935</v>
      </c>
      <c r="F188" s="415" t="s">
        <v>1224</v>
      </c>
      <c r="G188" s="415" t="s">
        <v>1308</v>
      </c>
    </row>
    <row r="189" spans="1:7" s="38" customFormat="1" x14ac:dyDescent="0.45">
      <c r="B189" s="67"/>
      <c r="C189" s="269"/>
      <c r="D189" s="473"/>
      <c r="E189" s="473"/>
      <c r="F189" s="473"/>
      <c r="G189" s="473"/>
    </row>
    <row r="190" spans="1:7" s="38" customFormat="1" ht="20.149999999999999" customHeight="1" x14ac:dyDescent="0.45">
      <c r="A190" s="70"/>
      <c r="B190" s="65" t="s">
        <v>106</v>
      </c>
      <c r="C190" s="271">
        <v>0.18</v>
      </c>
      <c r="D190" s="475">
        <v>0.17</v>
      </c>
      <c r="E190" s="475">
        <v>0.18</v>
      </c>
      <c r="F190" s="475">
        <v>0.18</v>
      </c>
      <c r="G190" s="414">
        <v>0.16</v>
      </c>
    </row>
    <row r="191" spans="1:7" s="38" customFormat="1" x14ac:dyDescent="0.45">
      <c r="B191" s="67"/>
      <c r="C191" s="269"/>
      <c r="D191" s="473"/>
      <c r="E191" s="473"/>
      <c r="F191" s="473"/>
      <c r="G191" s="473"/>
    </row>
    <row r="192" spans="1:7" s="38" customFormat="1" ht="20.149999999999999" customHeight="1" x14ac:dyDescent="0.45">
      <c r="A192" s="70"/>
      <c r="B192" s="65" t="s">
        <v>107</v>
      </c>
      <c r="C192" s="266" t="s">
        <v>108</v>
      </c>
      <c r="D192" s="415" t="s">
        <v>936</v>
      </c>
      <c r="E192" s="415" t="s">
        <v>85</v>
      </c>
      <c r="F192" s="415" t="s">
        <v>85</v>
      </c>
      <c r="G192" s="415" t="s">
        <v>85</v>
      </c>
    </row>
    <row r="193" spans="1:6" s="38" customFormat="1" ht="20.149999999999999" customHeight="1" x14ac:dyDescent="0.45">
      <c r="A193" s="362"/>
      <c r="B193" s="362"/>
      <c r="C193" s="363"/>
      <c r="D193" s="476"/>
      <c r="E193" s="477"/>
      <c r="F193" s="477"/>
    </row>
    <row r="194" spans="1:6" s="38" customFormat="1" x14ac:dyDescent="0.45">
      <c r="A194" s="51"/>
      <c r="B194" s="36"/>
      <c r="C194" s="272"/>
      <c r="D194" s="478"/>
      <c r="E194" s="477"/>
      <c r="F194" s="477"/>
    </row>
    <row r="195" spans="1:6" x14ac:dyDescent="0.35">
      <c r="A195" s="205" t="s">
        <v>1190</v>
      </c>
      <c r="B195" s="36"/>
    </row>
    <row r="196" spans="1:6" x14ac:dyDescent="0.45">
      <c r="A196" s="38" t="s">
        <v>1447</v>
      </c>
      <c r="B196" s="36"/>
    </row>
    <row r="197" spans="1:6" x14ac:dyDescent="0.45">
      <c r="A197" s="38"/>
    </row>
    <row r="198" spans="1:6" x14ac:dyDescent="0.45">
      <c r="A198" s="38"/>
    </row>
  </sheetData>
  <mergeCells count="6">
    <mergeCell ref="G179:G180"/>
    <mergeCell ref="B2:C2"/>
    <mergeCell ref="G166:G167"/>
    <mergeCell ref="G174:G175"/>
    <mergeCell ref="G168:G171"/>
    <mergeCell ref="G176:G178"/>
  </mergeCells>
  <printOptions horizontalCentered="1"/>
  <pageMargins left="0" right="0" top="0.98425196850393704" bottom="0.55118110236220474" header="0.31496062992125984" footer="0.31496062992125984"/>
  <pageSetup scale="31" orientation="portrait" r:id="rId1"/>
  <headerFooter>
    <oddFooter>&amp;RPág.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31"/>
  <sheetViews>
    <sheetView showGridLines="0" view="pageBreakPreview" topLeftCell="A62" zoomScale="90" zoomScaleNormal="100" zoomScaleSheetLayoutView="90" workbookViewId="0">
      <selection activeCell="B69" sqref="B69"/>
    </sheetView>
  </sheetViews>
  <sheetFormatPr baseColWidth="10" defaultColWidth="21" defaultRowHeight="18.5" x14ac:dyDescent="0.35"/>
  <cols>
    <col min="1" max="1" width="2.81640625" style="42" customWidth="1"/>
    <col min="2" max="2" width="88" style="42" customWidth="1"/>
    <col min="3" max="3" width="72.7265625" style="45" customWidth="1"/>
    <col min="4" max="5" width="30.7265625" style="42" customWidth="1"/>
    <col min="6" max="6" width="25.26953125" style="42" customWidth="1"/>
    <col min="7" max="240" width="21" style="42"/>
    <col min="241" max="242" width="40.7265625" style="42" customWidth="1"/>
    <col min="243" max="243" width="21" style="42"/>
    <col min="244" max="244" width="10.1796875" style="42" customWidth="1"/>
    <col min="245" max="245" width="26.81640625" style="42" customWidth="1"/>
    <col min="246" max="251" width="21" style="42"/>
    <col min="252" max="252" width="2.81640625" style="42" customWidth="1"/>
    <col min="253" max="254" width="99.54296875" style="42" customWidth="1"/>
    <col min="255" max="496" width="21" style="42"/>
    <col min="497" max="498" width="40.7265625" style="42" customWidth="1"/>
    <col min="499" max="499" width="21" style="42"/>
    <col min="500" max="500" width="10.1796875" style="42" customWidth="1"/>
    <col min="501" max="501" width="26.81640625" style="42" customWidth="1"/>
    <col min="502" max="507" width="21" style="42"/>
    <col min="508" max="508" width="2.81640625" style="42" customWidth="1"/>
    <col min="509" max="510" width="99.54296875" style="42" customWidth="1"/>
    <col min="511" max="752" width="21" style="42"/>
    <col min="753" max="754" width="40.7265625" style="42" customWidth="1"/>
    <col min="755" max="755" width="21" style="42"/>
    <col min="756" max="756" width="10.1796875" style="42" customWidth="1"/>
    <col min="757" max="757" width="26.81640625" style="42" customWidth="1"/>
    <col min="758" max="763" width="21" style="42"/>
    <col min="764" max="764" width="2.81640625" style="42" customWidth="1"/>
    <col min="765" max="766" width="99.54296875" style="42" customWidth="1"/>
    <col min="767" max="1008" width="21" style="42"/>
    <col min="1009" max="1010" width="40.7265625" style="42" customWidth="1"/>
    <col min="1011" max="1011" width="21" style="42"/>
    <col min="1012" max="1012" width="10.1796875" style="42" customWidth="1"/>
    <col min="1013" max="1013" width="26.81640625" style="42" customWidth="1"/>
    <col min="1014" max="1019" width="21" style="42"/>
    <col min="1020" max="1020" width="2.81640625" style="42" customWidth="1"/>
    <col min="1021" max="1022" width="99.54296875" style="42" customWidth="1"/>
    <col min="1023" max="1264" width="21" style="42"/>
    <col min="1265" max="1266" width="40.7265625" style="42" customWidth="1"/>
    <col min="1267" max="1267" width="21" style="42"/>
    <col min="1268" max="1268" width="10.1796875" style="42" customWidth="1"/>
    <col min="1269" max="1269" width="26.81640625" style="42" customWidth="1"/>
    <col min="1270" max="1275" width="21" style="42"/>
    <col min="1276" max="1276" width="2.81640625" style="42" customWidth="1"/>
    <col min="1277" max="1278" width="99.54296875" style="42" customWidth="1"/>
    <col min="1279" max="1520" width="21" style="42"/>
    <col min="1521" max="1522" width="40.7265625" style="42" customWidth="1"/>
    <col min="1523" max="1523" width="21" style="42"/>
    <col min="1524" max="1524" width="10.1796875" style="42" customWidth="1"/>
    <col min="1525" max="1525" width="26.81640625" style="42" customWidth="1"/>
    <col min="1526" max="1531" width="21" style="42"/>
    <col min="1532" max="1532" width="2.81640625" style="42" customWidth="1"/>
    <col min="1533" max="1534" width="99.54296875" style="42" customWidth="1"/>
    <col min="1535" max="1776" width="21" style="42"/>
    <col min="1777" max="1778" width="40.7265625" style="42" customWidth="1"/>
    <col min="1779" max="1779" width="21" style="42"/>
    <col min="1780" max="1780" width="10.1796875" style="42" customWidth="1"/>
    <col min="1781" max="1781" width="26.81640625" style="42" customWidth="1"/>
    <col min="1782" max="1787" width="21" style="42"/>
    <col min="1788" max="1788" width="2.81640625" style="42" customWidth="1"/>
    <col min="1789" max="1790" width="99.54296875" style="42" customWidth="1"/>
    <col min="1791" max="2032" width="21" style="42"/>
    <col min="2033" max="2034" width="40.7265625" style="42" customWidth="1"/>
    <col min="2035" max="2035" width="21" style="42"/>
    <col min="2036" max="2036" width="10.1796875" style="42" customWidth="1"/>
    <col min="2037" max="2037" width="26.81640625" style="42" customWidth="1"/>
    <col min="2038" max="2043" width="21" style="42"/>
    <col min="2044" max="2044" width="2.81640625" style="42" customWidth="1"/>
    <col min="2045" max="2046" width="99.54296875" style="42" customWidth="1"/>
    <col min="2047" max="2288" width="21" style="42"/>
    <col min="2289" max="2290" width="40.7265625" style="42" customWidth="1"/>
    <col min="2291" max="2291" width="21" style="42"/>
    <col min="2292" max="2292" width="10.1796875" style="42" customWidth="1"/>
    <col min="2293" max="2293" width="26.81640625" style="42" customWidth="1"/>
    <col min="2294" max="2299" width="21" style="42"/>
    <col min="2300" max="2300" width="2.81640625" style="42" customWidth="1"/>
    <col min="2301" max="2302" width="99.54296875" style="42" customWidth="1"/>
    <col min="2303" max="2544" width="21" style="42"/>
    <col min="2545" max="2546" width="40.7265625" style="42" customWidth="1"/>
    <col min="2547" max="2547" width="21" style="42"/>
    <col min="2548" max="2548" width="10.1796875" style="42" customWidth="1"/>
    <col min="2549" max="2549" width="26.81640625" style="42" customWidth="1"/>
    <col min="2550" max="2555" width="21" style="42"/>
    <col min="2556" max="2556" width="2.81640625" style="42" customWidth="1"/>
    <col min="2557" max="2558" width="99.54296875" style="42" customWidth="1"/>
    <col min="2559" max="2800" width="21" style="42"/>
    <col min="2801" max="2802" width="40.7265625" style="42" customWidth="1"/>
    <col min="2803" max="2803" width="21" style="42"/>
    <col min="2804" max="2804" width="10.1796875" style="42" customWidth="1"/>
    <col min="2805" max="2805" width="26.81640625" style="42" customWidth="1"/>
    <col min="2806" max="2811" width="21" style="42"/>
    <col min="2812" max="2812" width="2.81640625" style="42" customWidth="1"/>
    <col min="2813" max="2814" width="99.54296875" style="42" customWidth="1"/>
    <col min="2815" max="3056" width="21" style="42"/>
    <col min="3057" max="3058" width="40.7265625" style="42" customWidth="1"/>
    <col min="3059" max="3059" width="21" style="42"/>
    <col min="3060" max="3060" width="10.1796875" style="42" customWidth="1"/>
    <col min="3061" max="3061" width="26.81640625" style="42" customWidth="1"/>
    <col min="3062" max="3067" width="21" style="42"/>
    <col min="3068" max="3068" width="2.81640625" style="42" customWidth="1"/>
    <col min="3069" max="3070" width="99.54296875" style="42" customWidth="1"/>
    <col min="3071" max="3312" width="21" style="42"/>
    <col min="3313" max="3314" width="40.7265625" style="42" customWidth="1"/>
    <col min="3315" max="3315" width="21" style="42"/>
    <col min="3316" max="3316" width="10.1796875" style="42" customWidth="1"/>
    <col min="3317" max="3317" width="26.81640625" style="42" customWidth="1"/>
    <col min="3318" max="3323" width="21" style="42"/>
    <col min="3324" max="3324" width="2.81640625" style="42" customWidth="1"/>
    <col min="3325" max="3326" width="99.54296875" style="42" customWidth="1"/>
    <col min="3327" max="3568" width="21" style="42"/>
    <col min="3569" max="3570" width="40.7265625" style="42" customWidth="1"/>
    <col min="3571" max="3571" width="21" style="42"/>
    <col min="3572" max="3572" width="10.1796875" style="42" customWidth="1"/>
    <col min="3573" max="3573" width="26.81640625" style="42" customWidth="1"/>
    <col min="3574" max="3579" width="21" style="42"/>
    <col min="3580" max="3580" width="2.81640625" style="42" customWidth="1"/>
    <col min="3581" max="3582" width="99.54296875" style="42" customWidth="1"/>
    <col min="3583" max="3824" width="21" style="42"/>
    <col min="3825" max="3826" width="40.7265625" style="42" customWidth="1"/>
    <col min="3827" max="3827" width="21" style="42"/>
    <col min="3828" max="3828" width="10.1796875" style="42" customWidth="1"/>
    <col min="3829" max="3829" width="26.81640625" style="42" customWidth="1"/>
    <col min="3830" max="3835" width="21" style="42"/>
    <col min="3836" max="3836" width="2.81640625" style="42" customWidth="1"/>
    <col min="3837" max="3838" width="99.54296875" style="42" customWidth="1"/>
    <col min="3839" max="4080" width="21" style="42"/>
    <col min="4081" max="4082" width="40.7265625" style="42" customWidth="1"/>
    <col min="4083" max="4083" width="21" style="42"/>
    <col min="4084" max="4084" width="10.1796875" style="42" customWidth="1"/>
    <col min="4085" max="4085" width="26.81640625" style="42" customWidth="1"/>
    <col min="4086" max="4091" width="21" style="42"/>
    <col min="4092" max="4092" width="2.81640625" style="42" customWidth="1"/>
    <col min="4093" max="4094" width="99.54296875" style="42" customWidth="1"/>
    <col min="4095" max="4336" width="21" style="42"/>
    <col min="4337" max="4338" width="40.7265625" style="42" customWidth="1"/>
    <col min="4339" max="4339" width="21" style="42"/>
    <col min="4340" max="4340" width="10.1796875" style="42" customWidth="1"/>
    <col min="4341" max="4341" width="26.81640625" style="42" customWidth="1"/>
    <col min="4342" max="4347" width="21" style="42"/>
    <col min="4348" max="4348" width="2.81640625" style="42" customWidth="1"/>
    <col min="4349" max="4350" width="99.54296875" style="42" customWidth="1"/>
    <col min="4351" max="4592" width="21" style="42"/>
    <col min="4593" max="4594" width="40.7265625" style="42" customWidth="1"/>
    <col min="4595" max="4595" width="21" style="42"/>
    <col min="4596" max="4596" width="10.1796875" style="42" customWidth="1"/>
    <col min="4597" max="4597" width="26.81640625" style="42" customWidth="1"/>
    <col min="4598" max="4603" width="21" style="42"/>
    <col min="4604" max="4604" width="2.81640625" style="42" customWidth="1"/>
    <col min="4605" max="4606" width="99.54296875" style="42" customWidth="1"/>
    <col min="4607" max="4848" width="21" style="42"/>
    <col min="4849" max="4850" width="40.7265625" style="42" customWidth="1"/>
    <col min="4851" max="4851" width="21" style="42"/>
    <col min="4852" max="4852" width="10.1796875" style="42" customWidth="1"/>
    <col min="4853" max="4853" width="26.81640625" style="42" customWidth="1"/>
    <col min="4854" max="4859" width="21" style="42"/>
    <col min="4860" max="4860" width="2.81640625" style="42" customWidth="1"/>
    <col min="4861" max="4862" width="99.54296875" style="42" customWidth="1"/>
    <col min="4863" max="5104" width="21" style="42"/>
    <col min="5105" max="5106" width="40.7265625" style="42" customWidth="1"/>
    <col min="5107" max="5107" width="21" style="42"/>
    <col min="5108" max="5108" width="10.1796875" style="42" customWidth="1"/>
    <col min="5109" max="5109" width="26.81640625" style="42" customWidth="1"/>
    <col min="5110" max="5115" width="21" style="42"/>
    <col min="5116" max="5116" width="2.81640625" style="42" customWidth="1"/>
    <col min="5117" max="5118" width="99.54296875" style="42" customWidth="1"/>
    <col min="5119" max="5360" width="21" style="42"/>
    <col min="5361" max="5362" width="40.7265625" style="42" customWidth="1"/>
    <col min="5363" max="5363" width="21" style="42"/>
    <col min="5364" max="5364" width="10.1796875" style="42" customWidth="1"/>
    <col min="5365" max="5365" width="26.81640625" style="42" customWidth="1"/>
    <col min="5366" max="5371" width="21" style="42"/>
    <col min="5372" max="5372" width="2.81640625" style="42" customWidth="1"/>
    <col min="5373" max="5374" width="99.54296875" style="42" customWidth="1"/>
    <col min="5375" max="5616" width="21" style="42"/>
    <col min="5617" max="5618" width="40.7265625" style="42" customWidth="1"/>
    <col min="5619" max="5619" width="21" style="42"/>
    <col min="5620" max="5620" width="10.1796875" style="42" customWidth="1"/>
    <col min="5621" max="5621" width="26.81640625" style="42" customWidth="1"/>
    <col min="5622" max="5627" width="21" style="42"/>
    <col min="5628" max="5628" width="2.81640625" style="42" customWidth="1"/>
    <col min="5629" max="5630" width="99.54296875" style="42" customWidth="1"/>
    <col min="5631" max="5872" width="21" style="42"/>
    <col min="5873" max="5874" width="40.7265625" style="42" customWidth="1"/>
    <col min="5875" max="5875" width="21" style="42"/>
    <col min="5876" max="5876" width="10.1796875" style="42" customWidth="1"/>
    <col min="5877" max="5877" width="26.81640625" style="42" customWidth="1"/>
    <col min="5878" max="5883" width="21" style="42"/>
    <col min="5884" max="5884" width="2.81640625" style="42" customWidth="1"/>
    <col min="5885" max="5886" width="99.54296875" style="42" customWidth="1"/>
    <col min="5887" max="6128" width="21" style="42"/>
    <col min="6129" max="6130" width="40.7265625" style="42" customWidth="1"/>
    <col min="6131" max="6131" width="21" style="42"/>
    <col min="6132" max="6132" width="10.1796875" style="42" customWidth="1"/>
    <col min="6133" max="6133" width="26.81640625" style="42" customWidth="1"/>
    <col min="6134" max="6139" width="21" style="42"/>
    <col min="6140" max="6140" width="2.81640625" style="42" customWidth="1"/>
    <col min="6141" max="6142" width="99.54296875" style="42" customWidth="1"/>
    <col min="6143" max="6384" width="21" style="42"/>
    <col min="6385" max="6386" width="40.7265625" style="42" customWidth="1"/>
    <col min="6387" max="6387" width="21" style="42"/>
    <col min="6388" max="6388" width="10.1796875" style="42" customWidth="1"/>
    <col min="6389" max="6389" width="26.81640625" style="42" customWidth="1"/>
    <col min="6390" max="6395" width="21" style="42"/>
    <col min="6396" max="6396" width="2.81640625" style="42" customWidth="1"/>
    <col min="6397" max="6398" width="99.54296875" style="42" customWidth="1"/>
    <col min="6399" max="6640" width="21" style="42"/>
    <col min="6641" max="6642" width="40.7265625" style="42" customWidth="1"/>
    <col min="6643" max="6643" width="21" style="42"/>
    <col min="6644" max="6644" width="10.1796875" style="42" customWidth="1"/>
    <col min="6645" max="6645" width="26.81640625" style="42" customWidth="1"/>
    <col min="6646" max="6651" width="21" style="42"/>
    <col min="6652" max="6652" width="2.81640625" style="42" customWidth="1"/>
    <col min="6653" max="6654" width="99.54296875" style="42" customWidth="1"/>
    <col min="6655" max="6896" width="21" style="42"/>
    <col min="6897" max="6898" width="40.7265625" style="42" customWidth="1"/>
    <col min="6899" max="6899" width="21" style="42"/>
    <col min="6900" max="6900" width="10.1796875" style="42" customWidth="1"/>
    <col min="6901" max="6901" width="26.81640625" style="42" customWidth="1"/>
    <col min="6902" max="6907" width="21" style="42"/>
    <col min="6908" max="6908" width="2.81640625" style="42" customWidth="1"/>
    <col min="6909" max="6910" width="99.54296875" style="42" customWidth="1"/>
    <col min="6911" max="7152" width="21" style="42"/>
    <col min="7153" max="7154" width="40.7265625" style="42" customWidth="1"/>
    <col min="7155" max="7155" width="21" style="42"/>
    <col min="7156" max="7156" width="10.1796875" style="42" customWidth="1"/>
    <col min="7157" max="7157" width="26.81640625" style="42" customWidth="1"/>
    <col min="7158" max="7163" width="21" style="42"/>
    <col min="7164" max="7164" width="2.81640625" style="42" customWidth="1"/>
    <col min="7165" max="7166" width="99.54296875" style="42" customWidth="1"/>
    <col min="7167" max="7408" width="21" style="42"/>
    <col min="7409" max="7410" width="40.7265625" style="42" customWidth="1"/>
    <col min="7411" max="7411" width="21" style="42"/>
    <col min="7412" max="7412" width="10.1796875" style="42" customWidth="1"/>
    <col min="7413" max="7413" width="26.81640625" style="42" customWidth="1"/>
    <col min="7414" max="7419" width="21" style="42"/>
    <col min="7420" max="7420" width="2.81640625" style="42" customWidth="1"/>
    <col min="7421" max="7422" width="99.54296875" style="42" customWidth="1"/>
    <col min="7423" max="7664" width="21" style="42"/>
    <col min="7665" max="7666" width="40.7265625" style="42" customWidth="1"/>
    <col min="7667" max="7667" width="21" style="42"/>
    <col min="7668" max="7668" width="10.1796875" style="42" customWidth="1"/>
    <col min="7669" max="7669" width="26.81640625" style="42" customWidth="1"/>
    <col min="7670" max="7675" width="21" style="42"/>
    <col min="7676" max="7676" width="2.81640625" style="42" customWidth="1"/>
    <col min="7677" max="7678" width="99.54296875" style="42" customWidth="1"/>
    <col min="7679" max="7920" width="21" style="42"/>
    <col min="7921" max="7922" width="40.7265625" style="42" customWidth="1"/>
    <col min="7923" max="7923" width="21" style="42"/>
    <col min="7924" max="7924" width="10.1796875" style="42" customWidth="1"/>
    <col min="7925" max="7925" width="26.81640625" style="42" customWidth="1"/>
    <col min="7926" max="7931" width="21" style="42"/>
    <col min="7932" max="7932" width="2.81640625" style="42" customWidth="1"/>
    <col min="7933" max="7934" width="99.54296875" style="42" customWidth="1"/>
    <col min="7935" max="8176" width="21" style="42"/>
    <col min="8177" max="8178" width="40.7265625" style="42" customWidth="1"/>
    <col min="8179" max="8179" width="21" style="42"/>
    <col min="8180" max="8180" width="10.1796875" style="42" customWidth="1"/>
    <col min="8181" max="8181" width="26.81640625" style="42" customWidth="1"/>
    <col min="8182" max="8187" width="21" style="42"/>
    <col min="8188" max="8188" width="2.81640625" style="42" customWidth="1"/>
    <col min="8189" max="8190" width="99.54296875" style="42" customWidth="1"/>
    <col min="8191" max="8432" width="21" style="42"/>
    <col min="8433" max="8434" width="40.7265625" style="42" customWidth="1"/>
    <col min="8435" max="8435" width="21" style="42"/>
    <col min="8436" max="8436" width="10.1796875" style="42" customWidth="1"/>
    <col min="8437" max="8437" width="26.81640625" style="42" customWidth="1"/>
    <col min="8438" max="8443" width="21" style="42"/>
    <col min="8444" max="8444" width="2.81640625" style="42" customWidth="1"/>
    <col min="8445" max="8446" width="99.54296875" style="42" customWidth="1"/>
    <col min="8447" max="8688" width="21" style="42"/>
    <col min="8689" max="8690" width="40.7265625" style="42" customWidth="1"/>
    <col min="8691" max="8691" width="21" style="42"/>
    <col min="8692" max="8692" width="10.1796875" style="42" customWidth="1"/>
    <col min="8693" max="8693" width="26.81640625" style="42" customWidth="1"/>
    <col min="8694" max="8699" width="21" style="42"/>
    <col min="8700" max="8700" width="2.81640625" style="42" customWidth="1"/>
    <col min="8701" max="8702" width="99.54296875" style="42" customWidth="1"/>
    <col min="8703" max="8944" width="21" style="42"/>
    <col min="8945" max="8946" width="40.7265625" style="42" customWidth="1"/>
    <col min="8947" max="8947" width="21" style="42"/>
    <col min="8948" max="8948" width="10.1796875" style="42" customWidth="1"/>
    <col min="8949" max="8949" width="26.81640625" style="42" customWidth="1"/>
    <col min="8950" max="8955" width="21" style="42"/>
    <col min="8956" max="8956" width="2.81640625" style="42" customWidth="1"/>
    <col min="8957" max="8958" width="99.54296875" style="42" customWidth="1"/>
    <col min="8959" max="9200" width="21" style="42"/>
    <col min="9201" max="9202" width="40.7265625" style="42" customWidth="1"/>
    <col min="9203" max="9203" width="21" style="42"/>
    <col min="9204" max="9204" width="10.1796875" style="42" customWidth="1"/>
    <col min="9205" max="9205" width="26.81640625" style="42" customWidth="1"/>
    <col min="9206" max="9211" width="21" style="42"/>
    <col min="9212" max="9212" width="2.81640625" style="42" customWidth="1"/>
    <col min="9213" max="9214" width="99.54296875" style="42" customWidth="1"/>
    <col min="9215" max="9456" width="21" style="42"/>
    <col min="9457" max="9458" width="40.7265625" style="42" customWidth="1"/>
    <col min="9459" max="9459" width="21" style="42"/>
    <col min="9460" max="9460" width="10.1796875" style="42" customWidth="1"/>
    <col min="9461" max="9461" width="26.81640625" style="42" customWidth="1"/>
    <col min="9462" max="9467" width="21" style="42"/>
    <col min="9468" max="9468" width="2.81640625" style="42" customWidth="1"/>
    <col min="9469" max="9470" width="99.54296875" style="42" customWidth="1"/>
    <col min="9471" max="9712" width="21" style="42"/>
    <col min="9713" max="9714" width="40.7265625" style="42" customWidth="1"/>
    <col min="9715" max="9715" width="21" style="42"/>
    <col min="9716" max="9716" width="10.1796875" style="42" customWidth="1"/>
    <col min="9717" max="9717" width="26.81640625" style="42" customWidth="1"/>
    <col min="9718" max="9723" width="21" style="42"/>
    <col min="9724" max="9724" width="2.81640625" style="42" customWidth="1"/>
    <col min="9725" max="9726" width="99.54296875" style="42" customWidth="1"/>
    <col min="9727" max="9968" width="21" style="42"/>
    <col min="9969" max="9970" width="40.7265625" style="42" customWidth="1"/>
    <col min="9971" max="9971" width="21" style="42"/>
    <col min="9972" max="9972" width="10.1796875" style="42" customWidth="1"/>
    <col min="9973" max="9973" width="26.81640625" style="42" customWidth="1"/>
    <col min="9974" max="9979" width="21" style="42"/>
    <col min="9980" max="9980" width="2.81640625" style="42" customWidth="1"/>
    <col min="9981" max="9982" width="99.54296875" style="42" customWidth="1"/>
    <col min="9983" max="10224" width="21" style="42"/>
    <col min="10225" max="10226" width="40.7265625" style="42" customWidth="1"/>
    <col min="10227" max="10227" width="21" style="42"/>
    <col min="10228" max="10228" width="10.1796875" style="42" customWidth="1"/>
    <col min="10229" max="10229" width="26.81640625" style="42" customWidth="1"/>
    <col min="10230" max="10235" width="21" style="42"/>
    <col min="10236" max="10236" width="2.81640625" style="42" customWidth="1"/>
    <col min="10237" max="10238" width="99.54296875" style="42" customWidth="1"/>
    <col min="10239" max="10480" width="21" style="42"/>
    <col min="10481" max="10482" width="40.7265625" style="42" customWidth="1"/>
    <col min="10483" max="10483" width="21" style="42"/>
    <col min="10484" max="10484" width="10.1796875" style="42" customWidth="1"/>
    <col min="10485" max="10485" width="26.81640625" style="42" customWidth="1"/>
    <col min="10486" max="10491" width="21" style="42"/>
    <col min="10492" max="10492" width="2.81640625" style="42" customWidth="1"/>
    <col min="10493" max="10494" width="99.54296875" style="42" customWidth="1"/>
    <col min="10495" max="10736" width="21" style="42"/>
    <col min="10737" max="10738" width="40.7265625" style="42" customWidth="1"/>
    <col min="10739" max="10739" width="21" style="42"/>
    <col min="10740" max="10740" width="10.1796875" style="42" customWidth="1"/>
    <col min="10741" max="10741" width="26.81640625" style="42" customWidth="1"/>
    <col min="10742" max="10747" width="21" style="42"/>
    <col min="10748" max="10748" width="2.81640625" style="42" customWidth="1"/>
    <col min="10749" max="10750" width="99.54296875" style="42" customWidth="1"/>
    <col min="10751" max="10992" width="21" style="42"/>
    <col min="10993" max="10994" width="40.7265625" style="42" customWidth="1"/>
    <col min="10995" max="10995" width="21" style="42"/>
    <col min="10996" max="10996" width="10.1796875" style="42" customWidth="1"/>
    <col min="10997" max="10997" width="26.81640625" style="42" customWidth="1"/>
    <col min="10998" max="11003" width="21" style="42"/>
    <col min="11004" max="11004" width="2.81640625" style="42" customWidth="1"/>
    <col min="11005" max="11006" width="99.54296875" style="42" customWidth="1"/>
    <col min="11007" max="11248" width="21" style="42"/>
    <col min="11249" max="11250" width="40.7265625" style="42" customWidth="1"/>
    <col min="11251" max="11251" width="21" style="42"/>
    <col min="11252" max="11252" width="10.1796875" style="42" customWidth="1"/>
    <col min="11253" max="11253" width="26.81640625" style="42" customWidth="1"/>
    <col min="11254" max="11259" width="21" style="42"/>
    <col min="11260" max="11260" width="2.81640625" style="42" customWidth="1"/>
    <col min="11261" max="11262" width="99.54296875" style="42" customWidth="1"/>
    <col min="11263" max="11504" width="21" style="42"/>
    <col min="11505" max="11506" width="40.7265625" style="42" customWidth="1"/>
    <col min="11507" max="11507" width="21" style="42"/>
    <col min="11508" max="11508" width="10.1796875" style="42" customWidth="1"/>
    <col min="11509" max="11509" width="26.81640625" style="42" customWidth="1"/>
    <col min="11510" max="11515" width="21" style="42"/>
    <col min="11516" max="11516" width="2.81640625" style="42" customWidth="1"/>
    <col min="11517" max="11518" width="99.54296875" style="42" customWidth="1"/>
    <col min="11519" max="11760" width="21" style="42"/>
    <col min="11761" max="11762" width="40.7265625" style="42" customWidth="1"/>
    <col min="11763" max="11763" width="21" style="42"/>
    <col min="11764" max="11764" width="10.1796875" style="42" customWidth="1"/>
    <col min="11765" max="11765" width="26.81640625" style="42" customWidth="1"/>
    <col min="11766" max="11771" width="21" style="42"/>
    <col min="11772" max="11772" width="2.81640625" style="42" customWidth="1"/>
    <col min="11773" max="11774" width="99.54296875" style="42" customWidth="1"/>
    <col min="11775" max="12016" width="21" style="42"/>
    <col min="12017" max="12018" width="40.7265625" style="42" customWidth="1"/>
    <col min="12019" max="12019" width="21" style="42"/>
    <col min="12020" max="12020" width="10.1796875" style="42" customWidth="1"/>
    <col min="12021" max="12021" width="26.81640625" style="42" customWidth="1"/>
    <col min="12022" max="12027" width="21" style="42"/>
    <col min="12028" max="12028" width="2.81640625" style="42" customWidth="1"/>
    <col min="12029" max="12030" width="99.54296875" style="42" customWidth="1"/>
    <col min="12031" max="12272" width="21" style="42"/>
    <col min="12273" max="12274" width="40.7265625" style="42" customWidth="1"/>
    <col min="12275" max="12275" width="21" style="42"/>
    <col min="12276" max="12276" width="10.1796875" style="42" customWidth="1"/>
    <col min="12277" max="12277" width="26.81640625" style="42" customWidth="1"/>
    <col min="12278" max="12283" width="21" style="42"/>
    <col min="12284" max="12284" width="2.81640625" style="42" customWidth="1"/>
    <col min="12285" max="12286" width="99.54296875" style="42" customWidth="1"/>
    <col min="12287" max="12528" width="21" style="42"/>
    <col min="12529" max="12530" width="40.7265625" style="42" customWidth="1"/>
    <col min="12531" max="12531" width="21" style="42"/>
    <col min="12532" max="12532" width="10.1796875" style="42" customWidth="1"/>
    <col min="12533" max="12533" width="26.81640625" style="42" customWidth="1"/>
    <col min="12534" max="12539" width="21" style="42"/>
    <col min="12540" max="12540" width="2.81640625" style="42" customWidth="1"/>
    <col min="12541" max="12542" width="99.54296875" style="42" customWidth="1"/>
    <col min="12543" max="12784" width="21" style="42"/>
    <col min="12785" max="12786" width="40.7265625" style="42" customWidth="1"/>
    <col min="12787" max="12787" width="21" style="42"/>
    <col min="12788" max="12788" width="10.1796875" style="42" customWidth="1"/>
    <col min="12789" max="12789" width="26.81640625" style="42" customWidth="1"/>
    <col min="12790" max="12795" width="21" style="42"/>
    <col min="12796" max="12796" width="2.81640625" style="42" customWidth="1"/>
    <col min="12797" max="12798" width="99.54296875" style="42" customWidth="1"/>
    <col min="12799" max="13040" width="21" style="42"/>
    <col min="13041" max="13042" width="40.7265625" style="42" customWidth="1"/>
    <col min="13043" max="13043" width="21" style="42"/>
    <col min="13044" max="13044" width="10.1796875" style="42" customWidth="1"/>
    <col min="13045" max="13045" width="26.81640625" style="42" customWidth="1"/>
    <col min="13046" max="13051" width="21" style="42"/>
    <col min="13052" max="13052" width="2.81640625" style="42" customWidth="1"/>
    <col min="13053" max="13054" width="99.54296875" style="42" customWidth="1"/>
    <col min="13055" max="13296" width="21" style="42"/>
    <col min="13297" max="13298" width="40.7265625" style="42" customWidth="1"/>
    <col min="13299" max="13299" width="21" style="42"/>
    <col min="13300" max="13300" width="10.1796875" style="42" customWidth="1"/>
    <col min="13301" max="13301" width="26.81640625" style="42" customWidth="1"/>
    <col min="13302" max="13307" width="21" style="42"/>
    <col min="13308" max="13308" width="2.81640625" style="42" customWidth="1"/>
    <col min="13309" max="13310" width="99.54296875" style="42" customWidth="1"/>
    <col min="13311" max="13552" width="21" style="42"/>
    <col min="13553" max="13554" width="40.7265625" style="42" customWidth="1"/>
    <col min="13555" max="13555" width="21" style="42"/>
    <col min="13556" max="13556" width="10.1796875" style="42" customWidth="1"/>
    <col min="13557" max="13557" width="26.81640625" style="42" customWidth="1"/>
    <col min="13558" max="13563" width="21" style="42"/>
    <col min="13564" max="13564" width="2.81640625" style="42" customWidth="1"/>
    <col min="13565" max="13566" width="99.54296875" style="42" customWidth="1"/>
    <col min="13567" max="13808" width="21" style="42"/>
    <col min="13809" max="13810" width="40.7265625" style="42" customWidth="1"/>
    <col min="13811" max="13811" width="21" style="42"/>
    <col min="13812" max="13812" width="10.1796875" style="42" customWidth="1"/>
    <col min="13813" max="13813" width="26.81640625" style="42" customWidth="1"/>
    <col min="13814" max="13819" width="21" style="42"/>
    <col min="13820" max="13820" width="2.81640625" style="42" customWidth="1"/>
    <col min="13821" max="13822" width="99.54296875" style="42" customWidth="1"/>
    <col min="13823" max="14064" width="21" style="42"/>
    <col min="14065" max="14066" width="40.7265625" style="42" customWidth="1"/>
    <col min="14067" max="14067" width="21" style="42"/>
    <col min="14068" max="14068" width="10.1796875" style="42" customWidth="1"/>
    <col min="14069" max="14069" width="26.81640625" style="42" customWidth="1"/>
    <col min="14070" max="14075" width="21" style="42"/>
    <col min="14076" max="14076" width="2.81640625" style="42" customWidth="1"/>
    <col min="14077" max="14078" width="99.54296875" style="42" customWidth="1"/>
    <col min="14079" max="14320" width="21" style="42"/>
    <col min="14321" max="14322" width="40.7265625" style="42" customWidth="1"/>
    <col min="14323" max="14323" width="21" style="42"/>
    <col min="14324" max="14324" width="10.1796875" style="42" customWidth="1"/>
    <col min="14325" max="14325" width="26.81640625" style="42" customWidth="1"/>
    <col min="14326" max="14331" width="21" style="42"/>
    <col min="14332" max="14332" width="2.81640625" style="42" customWidth="1"/>
    <col min="14333" max="14334" width="99.54296875" style="42" customWidth="1"/>
    <col min="14335" max="14576" width="21" style="42"/>
    <col min="14577" max="14578" width="40.7265625" style="42" customWidth="1"/>
    <col min="14579" max="14579" width="21" style="42"/>
    <col min="14580" max="14580" width="10.1796875" style="42" customWidth="1"/>
    <col min="14581" max="14581" width="26.81640625" style="42" customWidth="1"/>
    <col min="14582" max="14587" width="21" style="42"/>
    <col min="14588" max="14588" width="2.81640625" style="42" customWidth="1"/>
    <col min="14589" max="14590" width="99.54296875" style="42" customWidth="1"/>
    <col min="14591" max="14832" width="21" style="42"/>
    <col min="14833" max="14834" width="40.7265625" style="42" customWidth="1"/>
    <col min="14835" max="14835" width="21" style="42"/>
    <col min="14836" max="14836" width="10.1796875" style="42" customWidth="1"/>
    <col min="14837" max="14837" width="26.81640625" style="42" customWidth="1"/>
    <col min="14838" max="14843" width="21" style="42"/>
    <col min="14844" max="14844" width="2.81640625" style="42" customWidth="1"/>
    <col min="14845" max="14846" width="99.54296875" style="42" customWidth="1"/>
    <col min="14847" max="15088" width="21" style="42"/>
    <col min="15089" max="15090" width="40.7265625" style="42" customWidth="1"/>
    <col min="15091" max="15091" width="21" style="42"/>
    <col min="15092" max="15092" width="10.1796875" style="42" customWidth="1"/>
    <col min="15093" max="15093" width="26.81640625" style="42" customWidth="1"/>
    <col min="15094" max="15099" width="21" style="42"/>
    <col min="15100" max="15100" width="2.81640625" style="42" customWidth="1"/>
    <col min="15101" max="15102" width="99.54296875" style="42" customWidth="1"/>
    <col min="15103" max="15344" width="21" style="42"/>
    <col min="15345" max="15346" width="40.7265625" style="42" customWidth="1"/>
    <col min="15347" max="15347" width="21" style="42"/>
    <col min="15348" max="15348" width="10.1796875" style="42" customWidth="1"/>
    <col min="15349" max="15349" width="26.81640625" style="42" customWidth="1"/>
    <col min="15350" max="15355" width="21" style="42"/>
    <col min="15356" max="15356" width="2.81640625" style="42" customWidth="1"/>
    <col min="15357" max="15358" width="99.54296875" style="42" customWidth="1"/>
    <col min="15359" max="15600" width="21" style="42"/>
    <col min="15601" max="15602" width="40.7265625" style="42" customWidth="1"/>
    <col min="15603" max="15603" width="21" style="42"/>
    <col min="15604" max="15604" width="10.1796875" style="42" customWidth="1"/>
    <col min="15605" max="15605" width="26.81640625" style="42" customWidth="1"/>
    <col min="15606" max="15611" width="21" style="42"/>
    <col min="15612" max="15612" width="2.81640625" style="42" customWidth="1"/>
    <col min="15613" max="15614" width="99.54296875" style="42" customWidth="1"/>
    <col min="15615" max="15856" width="21" style="42"/>
    <col min="15857" max="15858" width="40.7265625" style="42" customWidth="1"/>
    <col min="15859" max="15859" width="21" style="42"/>
    <col min="15860" max="15860" width="10.1796875" style="42" customWidth="1"/>
    <col min="15861" max="15861" width="26.81640625" style="42" customWidth="1"/>
    <col min="15862" max="15867" width="21" style="42"/>
    <col min="15868" max="15868" width="2.81640625" style="42" customWidth="1"/>
    <col min="15869" max="15870" width="99.54296875" style="42" customWidth="1"/>
    <col min="15871" max="16112" width="21" style="42"/>
    <col min="16113" max="16114" width="40.7265625" style="42" customWidth="1"/>
    <col min="16115" max="16115" width="21" style="42"/>
    <col min="16116" max="16116" width="10.1796875" style="42" customWidth="1"/>
    <col min="16117" max="16117" width="26.81640625" style="42" customWidth="1"/>
    <col min="16118" max="16123" width="21" style="42"/>
    <col min="16124" max="16124" width="2.81640625" style="42" customWidth="1"/>
    <col min="16125" max="16126" width="99.54296875" style="42" customWidth="1"/>
    <col min="16127" max="16368" width="21" style="42"/>
    <col min="16369" max="16370" width="40.7265625" style="42" customWidth="1"/>
    <col min="16371" max="16371" width="21" style="42"/>
    <col min="16372" max="16372" width="10.1796875" style="42" customWidth="1"/>
    <col min="16373" max="16373" width="26.81640625" style="42" customWidth="1"/>
    <col min="16374" max="16384" width="21" style="42"/>
  </cols>
  <sheetData>
    <row r="1" spans="1:6" s="39" customFormat="1" ht="31.5" customHeight="1" x14ac:dyDescent="0.35">
      <c r="B1" s="40"/>
    </row>
    <row r="2" spans="1:6" s="39" customFormat="1" ht="31.5" customHeight="1" x14ac:dyDescent="0.35">
      <c r="B2" s="759" t="s">
        <v>878</v>
      </c>
      <c r="C2" s="759"/>
    </row>
    <row r="3" spans="1:6" s="39" customFormat="1" ht="31.5" customHeight="1" x14ac:dyDescent="0.35">
      <c r="B3" s="132"/>
      <c r="C3" s="133" t="s">
        <v>379</v>
      </c>
    </row>
    <row r="4" spans="1:6" s="36" customFormat="1" ht="20.149999999999999" customHeight="1" x14ac:dyDescent="0.35">
      <c r="A4" s="52"/>
      <c r="B4" s="134"/>
      <c r="C4" s="134" t="s">
        <v>379</v>
      </c>
      <c r="D4" s="52" t="s">
        <v>923</v>
      </c>
      <c r="E4" s="52" t="s">
        <v>881</v>
      </c>
      <c r="F4" s="52" t="s">
        <v>1457</v>
      </c>
    </row>
    <row r="5" spans="1:6" ht="19.5" x14ac:dyDescent="0.35">
      <c r="A5" s="321" t="s">
        <v>1</v>
      </c>
      <c r="B5" s="135" t="s">
        <v>68</v>
      </c>
      <c r="C5" s="335" t="s">
        <v>520</v>
      </c>
      <c r="D5" s="372" t="s">
        <v>85</v>
      </c>
      <c r="E5" s="372" t="s">
        <v>85</v>
      </c>
      <c r="F5" s="372" t="s">
        <v>85</v>
      </c>
    </row>
    <row r="6" spans="1:6" s="38" customFormat="1" x14ac:dyDescent="0.45">
      <c r="A6" s="58"/>
      <c r="B6" s="136"/>
      <c r="C6" s="336" t="s">
        <v>392</v>
      </c>
      <c r="D6" s="373" t="s">
        <v>85</v>
      </c>
      <c r="E6" s="373" t="s">
        <v>85</v>
      </c>
      <c r="F6" s="373" t="s">
        <v>85</v>
      </c>
    </row>
    <row r="7" spans="1:6" ht="37" x14ac:dyDescent="0.35">
      <c r="A7" s="321" t="s">
        <v>1</v>
      </c>
      <c r="B7" s="135" t="s">
        <v>69</v>
      </c>
      <c r="C7" s="335" t="str">
        <f>C5</f>
        <v>ROY ALPHA SA</v>
      </c>
      <c r="D7" s="372" t="s">
        <v>85</v>
      </c>
      <c r="E7" s="594" t="s">
        <v>1448</v>
      </c>
      <c r="F7" s="594" t="s">
        <v>1448</v>
      </c>
    </row>
    <row r="8" spans="1:6" s="38" customFormat="1" x14ac:dyDescent="0.45">
      <c r="A8" s="58"/>
      <c r="B8" s="136"/>
      <c r="C8" s="336" t="str">
        <f>C6</f>
        <v>890.301.868-7</v>
      </c>
      <c r="D8" s="373" t="s">
        <v>85</v>
      </c>
      <c r="E8" s="373" t="s">
        <v>85</v>
      </c>
      <c r="F8" s="373" t="s">
        <v>85</v>
      </c>
    </row>
    <row r="9" spans="1:6" ht="37" x14ac:dyDescent="0.35">
      <c r="A9" s="321" t="s">
        <v>1</v>
      </c>
      <c r="B9" s="135" t="s">
        <v>3</v>
      </c>
      <c r="C9" s="335" t="str">
        <f>C5</f>
        <v>ROY ALPHA SA</v>
      </c>
      <c r="D9" s="372" t="s">
        <v>85</v>
      </c>
      <c r="E9" s="594" t="s">
        <v>1448</v>
      </c>
      <c r="F9" s="594" t="s">
        <v>1448</v>
      </c>
    </row>
    <row r="10" spans="1:6" s="38" customFormat="1" x14ac:dyDescent="0.45">
      <c r="A10" s="58"/>
      <c r="B10" s="136"/>
      <c r="C10" s="336" t="str">
        <f>C6</f>
        <v>890.301.868-7</v>
      </c>
      <c r="D10" s="373" t="s">
        <v>85</v>
      </c>
      <c r="E10" s="373" t="s">
        <v>85</v>
      </c>
      <c r="F10" s="373" t="s">
        <v>85</v>
      </c>
    </row>
    <row r="11" spans="1:6" ht="19.5" x14ac:dyDescent="0.35">
      <c r="A11" s="321" t="s">
        <v>1</v>
      </c>
      <c r="B11" s="135" t="s">
        <v>70</v>
      </c>
      <c r="C11" s="335" t="s">
        <v>394</v>
      </c>
      <c r="D11" s="335"/>
      <c r="E11" s="335"/>
      <c r="F11" s="335"/>
    </row>
    <row r="12" spans="1:6" s="38" customFormat="1" x14ac:dyDescent="0.45">
      <c r="A12" s="58"/>
      <c r="B12" s="136"/>
      <c r="C12" s="336"/>
      <c r="D12" s="336"/>
      <c r="E12" s="336"/>
      <c r="F12" s="336"/>
    </row>
    <row r="13" spans="1:6" ht="78.75" customHeight="1" x14ac:dyDescent="0.35">
      <c r="A13" s="321" t="s">
        <v>1</v>
      </c>
      <c r="B13" s="135" t="s">
        <v>71</v>
      </c>
      <c r="C13" s="337" t="s">
        <v>395</v>
      </c>
      <c r="D13" s="372" t="s">
        <v>85</v>
      </c>
      <c r="E13" s="372" t="s">
        <v>85</v>
      </c>
      <c r="F13" s="372" t="s">
        <v>85</v>
      </c>
    </row>
    <row r="14" spans="1:6" s="38" customFormat="1" x14ac:dyDescent="0.45">
      <c r="A14" s="58"/>
      <c r="B14" s="136"/>
      <c r="C14" s="336"/>
      <c r="D14" s="336"/>
      <c r="E14" s="336"/>
      <c r="F14" s="336"/>
    </row>
    <row r="15" spans="1:6" ht="78" x14ac:dyDescent="0.35">
      <c r="A15" s="321" t="s">
        <v>1</v>
      </c>
      <c r="B15" s="135" t="s">
        <v>4</v>
      </c>
      <c r="C15" s="337" t="s">
        <v>491</v>
      </c>
      <c r="D15" s="372" t="s">
        <v>85</v>
      </c>
      <c r="E15" s="372" t="s">
        <v>85</v>
      </c>
      <c r="F15" s="372" t="s">
        <v>85</v>
      </c>
    </row>
    <row r="16" spans="1:6" s="38" customFormat="1" x14ac:dyDescent="0.45">
      <c r="A16" s="58"/>
      <c r="B16" s="136"/>
      <c r="C16" s="336"/>
      <c r="D16" s="336"/>
      <c r="E16" s="336"/>
      <c r="F16" s="336"/>
    </row>
    <row r="17" spans="1:6" ht="39" x14ac:dyDescent="0.35">
      <c r="A17" s="321" t="s">
        <v>1</v>
      </c>
      <c r="B17" s="135" t="s">
        <v>74</v>
      </c>
      <c r="C17" s="337" t="s">
        <v>521</v>
      </c>
      <c r="D17" s="337"/>
      <c r="E17" s="372" t="s">
        <v>85</v>
      </c>
      <c r="F17" s="372" t="s">
        <v>85</v>
      </c>
    </row>
    <row r="18" spans="1:6" s="38" customFormat="1" x14ac:dyDescent="0.45">
      <c r="A18" s="58"/>
      <c r="B18" s="136"/>
      <c r="C18" s="336"/>
      <c r="D18" s="336"/>
      <c r="E18" s="336"/>
      <c r="F18" s="336"/>
    </row>
    <row r="19" spans="1:6" ht="58.5" x14ac:dyDescent="0.35">
      <c r="A19" s="321" t="s">
        <v>1</v>
      </c>
      <c r="B19" s="135" t="s">
        <v>5</v>
      </c>
      <c r="C19" s="337" t="s">
        <v>492</v>
      </c>
      <c r="D19" s="372" t="s">
        <v>85</v>
      </c>
      <c r="E19" s="372" t="s">
        <v>85</v>
      </c>
      <c r="F19" s="372" t="s">
        <v>85</v>
      </c>
    </row>
    <row r="20" spans="1:6" s="38" customFormat="1" x14ac:dyDescent="0.45">
      <c r="A20" s="58"/>
      <c r="B20" s="137" t="s">
        <v>379</v>
      </c>
      <c r="C20" s="336"/>
      <c r="D20" s="336"/>
      <c r="E20" s="336"/>
      <c r="F20" s="336"/>
    </row>
    <row r="21" spans="1:6" ht="78" x14ac:dyDescent="0.35">
      <c r="A21" s="321" t="s">
        <v>1</v>
      </c>
      <c r="B21" s="135" t="s">
        <v>77</v>
      </c>
      <c r="C21" s="337" t="s">
        <v>379</v>
      </c>
      <c r="D21" s="337" t="s">
        <v>971</v>
      </c>
      <c r="E21" s="337" t="s">
        <v>937</v>
      </c>
      <c r="F21" s="335" t="s">
        <v>1491</v>
      </c>
    </row>
    <row r="22" spans="1:6" s="38" customFormat="1" x14ac:dyDescent="0.45">
      <c r="A22" s="58"/>
      <c r="B22" s="136"/>
      <c r="C22" s="336"/>
      <c r="D22" s="336"/>
      <c r="E22" s="336"/>
      <c r="F22" s="336"/>
    </row>
    <row r="23" spans="1:6" s="44" customFormat="1" ht="19.5" x14ac:dyDescent="0.35">
      <c r="A23" s="321" t="s">
        <v>1</v>
      </c>
      <c r="B23" s="138" t="s">
        <v>36</v>
      </c>
      <c r="C23" s="337" t="s">
        <v>639</v>
      </c>
      <c r="D23" s="337" t="s">
        <v>639</v>
      </c>
      <c r="E23" s="337" t="s">
        <v>639</v>
      </c>
      <c r="F23" s="337" t="s">
        <v>639</v>
      </c>
    </row>
    <row r="24" spans="1:6" s="38" customFormat="1" x14ac:dyDescent="0.45">
      <c r="A24" s="58"/>
      <c r="B24" s="136"/>
      <c r="C24" s="338"/>
      <c r="D24" s="338"/>
      <c r="E24" s="338"/>
      <c r="F24" s="338"/>
    </row>
    <row r="25" spans="1:6" ht="19.5" x14ac:dyDescent="0.35">
      <c r="A25" s="74"/>
      <c r="B25" s="139"/>
      <c r="C25" s="339"/>
      <c r="D25" s="339"/>
      <c r="E25" s="339"/>
      <c r="F25" s="339"/>
    </row>
    <row r="26" spans="1:6" s="38" customFormat="1" ht="20.149999999999999" customHeight="1" x14ac:dyDescent="0.45">
      <c r="A26" s="358"/>
      <c r="B26" s="140" t="s">
        <v>493</v>
      </c>
      <c r="C26" s="340" t="s">
        <v>494</v>
      </c>
      <c r="D26" s="340"/>
      <c r="E26" s="340"/>
      <c r="F26" s="340"/>
    </row>
    <row r="27" spans="1:6" ht="77.25" customHeight="1" x14ac:dyDescent="0.35">
      <c r="A27" s="321" t="s">
        <v>1</v>
      </c>
      <c r="B27" s="141" t="s">
        <v>495</v>
      </c>
      <c r="C27" s="341" t="s">
        <v>656</v>
      </c>
      <c r="D27" s="341" t="s">
        <v>85</v>
      </c>
      <c r="E27" s="341" t="s">
        <v>85</v>
      </c>
      <c r="F27" s="599" t="s">
        <v>1460</v>
      </c>
    </row>
    <row r="28" spans="1:6" ht="22" customHeight="1" x14ac:dyDescent="0.35">
      <c r="A28" s="321" t="s">
        <v>1</v>
      </c>
      <c r="B28" s="141" t="s">
        <v>645</v>
      </c>
      <c r="C28" s="341" t="s">
        <v>657</v>
      </c>
      <c r="D28" s="341"/>
      <c r="E28" s="341"/>
      <c r="F28" s="341"/>
    </row>
    <row r="29" spans="1:6" x14ac:dyDescent="0.35">
      <c r="A29" s="358" t="s">
        <v>1</v>
      </c>
      <c r="B29" s="140" t="s">
        <v>483</v>
      </c>
      <c r="C29" s="340"/>
      <c r="D29" s="340"/>
      <c r="E29" s="340"/>
      <c r="F29" s="340"/>
    </row>
    <row r="30" spans="1:6" ht="19.5" x14ac:dyDescent="0.35">
      <c r="A30" s="321" t="s">
        <v>1</v>
      </c>
      <c r="B30" s="141" t="s">
        <v>496</v>
      </c>
      <c r="C30" s="342">
        <v>0</v>
      </c>
      <c r="D30" s="374">
        <v>8000000</v>
      </c>
      <c r="E30" s="596">
        <v>9200000</v>
      </c>
      <c r="F30" s="596">
        <v>12000000</v>
      </c>
    </row>
    <row r="31" spans="1:6" s="38" customFormat="1" ht="20.149999999999999" customHeight="1" x14ac:dyDescent="0.45">
      <c r="A31" s="321" t="s">
        <v>1</v>
      </c>
      <c r="B31" s="141" t="s">
        <v>648</v>
      </c>
      <c r="C31" s="342">
        <v>0</v>
      </c>
      <c r="D31" s="342"/>
      <c r="E31" s="342"/>
      <c r="F31" s="342"/>
    </row>
    <row r="32" spans="1:6" ht="19.5" x14ac:dyDescent="0.35">
      <c r="A32" s="321" t="s">
        <v>1</v>
      </c>
      <c r="B32" s="142"/>
      <c r="C32" s="343"/>
      <c r="D32" s="343"/>
      <c r="E32" s="343"/>
      <c r="F32" s="343"/>
    </row>
    <row r="33" spans="1:6" x14ac:dyDescent="0.35">
      <c r="A33" s="358"/>
      <c r="B33" s="140" t="s">
        <v>497</v>
      </c>
      <c r="C33" s="340"/>
      <c r="D33" s="340"/>
      <c r="E33" s="340"/>
      <c r="F33" s="340"/>
    </row>
    <row r="34" spans="1:6" ht="22" customHeight="1" x14ac:dyDescent="0.35">
      <c r="A34" s="321" t="s">
        <v>1</v>
      </c>
      <c r="B34" s="143" t="s">
        <v>498</v>
      </c>
      <c r="C34" s="344">
        <v>70000000</v>
      </c>
      <c r="D34" s="344">
        <v>70000000</v>
      </c>
      <c r="E34" s="595">
        <v>80000000</v>
      </c>
      <c r="F34" s="600">
        <v>70000000</v>
      </c>
    </row>
    <row r="35" spans="1:6" ht="22" customHeight="1" x14ac:dyDescent="0.35">
      <c r="A35" s="321" t="s">
        <v>1</v>
      </c>
      <c r="B35" s="143" t="s">
        <v>649</v>
      </c>
      <c r="C35" s="344" t="s">
        <v>379</v>
      </c>
      <c r="D35" s="344"/>
      <c r="E35" s="344"/>
      <c r="F35" s="344"/>
    </row>
    <row r="36" spans="1:6" ht="58.5" x14ac:dyDescent="0.35">
      <c r="A36" s="321"/>
      <c r="B36" s="142" t="s">
        <v>1479</v>
      </c>
      <c r="C36" s="345"/>
      <c r="D36" s="345"/>
      <c r="E36" s="345"/>
      <c r="F36" s="604" t="s">
        <v>1480</v>
      </c>
    </row>
    <row r="37" spans="1:6" x14ac:dyDescent="0.35">
      <c r="A37" s="358"/>
      <c r="B37" s="140" t="s">
        <v>7</v>
      </c>
      <c r="C37" s="340"/>
      <c r="D37" s="340"/>
      <c r="E37" s="340"/>
      <c r="F37" s="340"/>
    </row>
    <row r="38" spans="1:6" s="38" customFormat="1" ht="20.149999999999999" customHeight="1" x14ac:dyDescent="0.45">
      <c r="A38" s="321"/>
      <c r="B38" s="144" t="s">
        <v>490</v>
      </c>
      <c r="C38" s="346"/>
      <c r="D38" s="346"/>
      <c r="E38" s="346"/>
      <c r="F38" s="346"/>
    </row>
    <row r="39" spans="1:6" ht="19.5" x14ac:dyDescent="0.35">
      <c r="A39" s="321" t="s">
        <v>1</v>
      </c>
      <c r="B39" s="143" t="s">
        <v>499</v>
      </c>
      <c r="C39" s="347" t="s">
        <v>500</v>
      </c>
      <c r="D39" s="341" t="s">
        <v>85</v>
      </c>
      <c r="E39" s="341" t="s">
        <v>85</v>
      </c>
      <c r="F39" s="341" t="s">
        <v>85</v>
      </c>
    </row>
    <row r="40" spans="1:6" ht="19.5" x14ac:dyDescent="0.35">
      <c r="A40" s="321" t="s">
        <v>1</v>
      </c>
      <c r="B40" s="143" t="s">
        <v>501</v>
      </c>
      <c r="C40" s="347" t="s">
        <v>500</v>
      </c>
      <c r="D40" s="341" t="s">
        <v>85</v>
      </c>
      <c r="E40" s="341" t="s">
        <v>85</v>
      </c>
      <c r="F40" s="341" t="s">
        <v>85</v>
      </c>
    </row>
    <row r="41" spans="1:6" ht="19.5" x14ac:dyDescent="0.35">
      <c r="A41" s="321" t="s">
        <v>1</v>
      </c>
      <c r="B41" s="143" t="s">
        <v>502</v>
      </c>
      <c r="C41" s="347" t="s">
        <v>500</v>
      </c>
      <c r="D41" s="341" t="s">
        <v>85</v>
      </c>
      <c r="E41" s="341" t="s">
        <v>85</v>
      </c>
      <c r="F41" s="341" t="s">
        <v>85</v>
      </c>
    </row>
    <row r="42" spans="1:6" ht="19.5" x14ac:dyDescent="0.35">
      <c r="A42" s="321" t="s">
        <v>1</v>
      </c>
      <c r="B42" s="143" t="s">
        <v>503</v>
      </c>
      <c r="C42" s="347" t="s">
        <v>500</v>
      </c>
      <c r="D42" s="341" t="s">
        <v>85</v>
      </c>
      <c r="E42" s="341" t="s">
        <v>85</v>
      </c>
      <c r="F42" s="341" t="s">
        <v>85</v>
      </c>
    </row>
    <row r="43" spans="1:6" s="38" customFormat="1" ht="20.149999999999999" customHeight="1" x14ac:dyDescent="0.45">
      <c r="A43" s="321" t="s">
        <v>1</v>
      </c>
      <c r="B43" s="143" t="s">
        <v>504</v>
      </c>
      <c r="C43" s="347" t="s">
        <v>500</v>
      </c>
      <c r="D43" s="341" t="s">
        <v>85</v>
      </c>
      <c r="E43" s="341" t="s">
        <v>85</v>
      </c>
      <c r="F43" s="341" t="s">
        <v>85</v>
      </c>
    </row>
    <row r="44" spans="1:6" ht="19.5" x14ac:dyDescent="0.35">
      <c r="A44" s="321" t="s">
        <v>1</v>
      </c>
      <c r="B44" s="143" t="s">
        <v>1449</v>
      </c>
      <c r="C44" s="347" t="s">
        <v>500</v>
      </c>
      <c r="D44" s="341" t="s">
        <v>85</v>
      </c>
      <c r="E44" s="341" t="s">
        <v>85</v>
      </c>
      <c r="F44" s="341" t="s">
        <v>85</v>
      </c>
    </row>
    <row r="45" spans="1:6" s="38" customFormat="1" ht="20.149999999999999" customHeight="1" x14ac:dyDescent="0.45">
      <c r="A45" s="321" t="s">
        <v>1</v>
      </c>
      <c r="B45" s="143" t="s">
        <v>624</v>
      </c>
      <c r="C45" s="347" t="s">
        <v>500</v>
      </c>
      <c r="D45" s="341" t="s">
        <v>85</v>
      </c>
      <c r="E45" s="341" t="s">
        <v>85</v>
      </c>
      <c r="F45" s="341" t="s">
        <v>1478</v>
      </c>
    </row>
    <row r="46" spans="1:6" ht="19.5" x14ac:dyDescent="0.35">
      <c r="A46" s="321" t="s">
        <v>1</v>
      </c>
      <c r="B46" s="143" t="s">
        <v>505</v>
      </c>
      <c r="C46" s="347" t="s">
        <v>500</v>
      </c>
      <c r="D46" s="341" t="s">
        <v>85</v>
      </c>
      <c r="E46" s="341" t="s">
        <v>85</v>
      </c>
      <c r="F46" s="341" t="s">
        <v>85</v>
      </c>
    </row>
    <row r="47" spans="1:6" ht="39" x14ac:dyDescent="0.35">
      <c r="A47" s="321" t="s">
        <v>1</v>
      </c>
      <c r="B47" s="143" t="s">
        <v>939</v>
      </c>
      <c r="C47" s="347" t="s">
        <v>506</v>
      </c>
      <c r="D47" s="341" t="s">
        <v>85</v>
      </c>
      <c r="E47" s="341" t="s">
        <v>85</v>
      </c>
      <c r="F47" s="341" t="s">
        <v>85</v>
      </c>
    </row>
    <row r="48" spans="1:6" s="38" customFormat="1" ht="36" customHeight="1" x14ac:dyDescent="0.45">
      <c r="A48" s="321" t="s">
        <v>1</v>
      </c>
      <c r="B48" s="143" t="s">
        <v>507</v>
      </c>
      <c r="C48" s="347" t="s">
        <v>625</v>
      </c>
      <c r="D48" s="341" t="s">
        <v>85</v>
      </c>
      <c r="E48" s="341" t="s">
        <v>85</v>
      </c>
      <c r="F48" s="341" t="s">
        <v>85</v>
      </c>
    </row>
    <row r="49" spans="1:6" ht="19.5" x14ac:dyDescent="0.35">
      <c r="A49" s="321" t="s">
        <v>1</v>
      </c>
      <c r="B49" s="145" t="s">
        <v>508</v>
      </c>
      <c r="C49" s="347" t="s">
        <v>500</v>
      </c>
      <c r="D49" s="341" t="s">
        <v>85</v>
      </c>
      <c r="E49" s="341" t="s">
        <v>85</v>
      </c>
      <c r="F49" s="341" t="s">
        <v>85</v>
      </c>
    </row>
    <row r="50" spans="1:6" s="38" customFormat="1" ht="87.75" customHeight="1" x14ac:dyDescent="0.45">
      <c r="A50" s="321" t="s">
        <v>1</v>
      </c>
      <c r="B50" s="145" t="s">
        <v>940</v>
      </c>
      <c r="C50" s="347" t="s">
        <v>626</v>
      </c>
      <c r="D50" s="341" t="s">
        <v>85</v>
      </c>
      <c r="E50" s="341" t="s">
        <v>85</v>
      </c>
      <c r="F50" s="597" t="s">
        <v>1493</v>
      </c>
    </row>
    <row r="51" spans="1:6" ht="91" customHeight="1" x14ac:dyDescent="0.35">
      <c r="A51" s="321" t="s">
        <v>1</v>
      </c>
      <c r="B51" s="143" t="s">
        <v>627</v>
      </c>
      <c r="C51" s="347" t="s">
        <v>500</v>
      </c>
      <c r="D51" s="341" t="s">
        <v>85</v>
      </c>
      <c r="E51" s="341" t="s">
        <v>85</v>
      </c>
      <c r="F51" s="341" t="s">
        <v>85</v>
      </c>
    </row>
    <row r="52" spans="1:6" ht="19.5" x14ac:dyDescent="0.35">
      <c r="A52" s="321" t="s">
        <v>1</v>
      </c>
      <c r="B52" s="145" t="s">
        <v>509</v>
      </c>
      <c r="C52" s="347" t="s">
        <v>500</v>
      </c>
      <c r="D52" s="341" t="s">
        <v>85</v>
      </c>
      <c r="E52" s="341" t="s">
        <v>85</v>
      </c>
      <c r="F52" s="348" t="s">
        <v>389</v>
      </c>
    </row>
    <row r="53" spans="1:6" s="38" customFormat="1" ht="20.149999999999999" customHeight="1" x14ac:dyDescent="0.45">
      <c r="A53" s="321" t="s">
        <v>1</v>
      </c>
      <c r="B53" s="145" t="s">
        <v>870</v>
      </c>
      <c r="C53" s="347" t="s">
        <v>500</v>
      </c>
      <c r="D53" s="341" t="s">
        <v>1450</v>
      </c>
      <c r="E53" s="597" t="s">
        <v>941</v>
      </c>
      <c r="F53" s="597" t="s">
        <v>941</v>
      </c>
    </row>
    <row r="54" spans="1:6" ht="19.5" x14ac:dyDescent="0.35">
      <c r="A54" s="321"/>
      <c r="B54" s="145"/>
      <c r="C54" s="347"/>
      <c r="D54" s="347"/>
      <c r="E54" s="347"/>
      <c r="F54" s="347"/>
    </row>
    <row r="55" spans="1:6" x14ac:dyDescent="0.35">
      <c r="A55" s="358" t="s">
        <v>1</v>
      </c>
      <c r="B55" s="140" t="s">
        <v>13</v>
      </c>
      <c r="C55" s="340"/>
      <c r="D55" s="340"/>
      <c r="E55" s="340"/>
      <c r="F55" s="340"/>
    </row>
    <row r="56" spans="1:6" ht="19.5" x14ac:dyDescent="0.35">
      <c r="A56" s="321" t="s">
        <v>1</v>
      </c>
      <c r="B56" s="161" t="s">
        <v>629</v>
      </c>
      <c r="C56" s="348" t="s">
        <v>628</v>
      </c>
      <c r="D56" s="341" t="s">
        <v>85</v>
      </c>
      <c r="E56" s="341" t="s">
        <v>85</v>
      </c>
      <c r="F56" s="599" t="s">
        <v>1467</v>
      </c>
    </row>
    <row r="57" spans="1:6" ht="22" customHeight="1" x14ac:dyDescent="0.35">
      <c r="A57" s="321" t="s">
        <v>1</v>
      </c>
      <c r="B57" s="161" t="s">
        <v>630</v>
      </c>
      <c r="C57" s="348" t="s">
        <v>631</v>
      </c>
      <c r="D57" s="341" t="s">
        <v>85</v>
      </c>
      <c r="E57" s="341" t="s">
        <v>85</v>
      </c>
      <c r="F57" s="599" t="s">
        <v>1467</v>
      </c>
    </row>
    <row r="58" spans="1:6" ht="22" customHeight="1" x14ac:dyDescent="0.35">
      <c r="A58" s="321" t="s">
        <v>1</v>
      </c>
      <c r="B58" s="161" t="s">
        <v>632</v>
      </c>
      <c r="C58" s="348" t="s">
        <v>631</v>
      </c>
      <c r="D58" s="341" t="s">
        <v>85</v>
      </c>
      <c r="E58" s="341" t="s">
        <v>85</v>
      </c>
      <c r="F58" s="599" t="s">
        <v>1467</v>
      </c>
    </row>
    <row r="59" spans="1:6" ht="351.5" x14ac:dyDescent="0.35">
      <c r="A59" s="321" t="s">
        <v>1</v>
      </c>
      <c r="B59" s="161" t="s">
        <v>942</v>
      </c>
      <c r="C59" s="348" t="s">
        <v>631</v>
      </c>
      <c r="D59" s="341" t="s">
        <v>85</v>
      </c>
      <c r="E59" s="341" t="s">
        <v>85</v>
      </c>
      <c r="F59" s="341" t="s">
        <v>1347</v>
      </c>
    </row>
    <row r="60" spans="1:6" s="38" customFormat="1" ht="92.5" x14ac:dyDescent="0.45">
      <c r="A60" s="321" t="s">
        <v>1</v>
      </c>
      <c r="B60" s="161" t="s">
        <v>944</v>
      </c>
      <c r="C60" s="348" t="s">
        <v>389</v>
      </c>
      <c r="D60" s="341" t="s">
        <v>85</v>
      </c>
      <c r="E60" s="341" t="s">
        <v>85</v>
      </c>
      <c r="F60" s="341" t="s">
        <v>85</v>
      </c>
    </row>
    <row r="61" spans="1:6" ht="22" customHeight="1" x14ac:dyDescent="0.35">
      <c r="A61" s="321" t="s">
        <v>1</v>
      </c>
      <c r="B61" s="161" t="s">
        <v>633</v>
      </c>
      <c r="C61" s="348" t="s">
        <v>389</v>
      </c>
      <c r="D61" s="341" t="s">
        <v>85</v>
      </c>
      <c r="E61" s="341" t="s">
        <v>85</v>
      </c>
      <c r="F61" s="341" t="s">
        <v>85</v>
      </c>
    </row>
    <row r="62" spans="1:6" ht="111" x14ac:dyDescent="0.35">
      <c r="A62" s="321" t="s">
        <v>1</v>
      </c>
      <c r="B62" s="161" t="s">
        <v>945</v>
      </c>
      <c r="C62" s="348" t="s">
        <v>517</v>
      </c>
      <c r="D62" s="348" t="s">
        <v>946</v>
      </c>
      <c r="E62" s="348" t="s">
        <v>946</v>
      </c>
      <c r="F62" s="348" t="s">
        <v>1474</v>
      </c>
    </row>
    <row r="63" spans="1:6" s="38" customFormat="1" ht="20.149999999999999" customHeight="1" x14ac:dyDescent="0.45">
      <c r="A63" s="321" t="s">
        <v>1</v>
      </c>
      <c r="B63" s="161" t="s">
        <v>634</v>
      </c>
      <c r="C63" s="348" t="s">
        <v>389</v>
      </c>
      <c r="D63" s="348" t="s">
        <v>389</v>
      </c>
      <c r="E63" s="348" t="s">
        <v>389</v>
      </c>
      <c r="F63" s="348" t="s">
        <v>389</v>
      </c>
    </row>
    <row r="64" spans="1:6" s="156" customFormat="1" x14ac:dyDescent="0.45">
      <c r="A64" s="321" t="s">
        <v>1</v>
      </c>
      <c r="B64" s="161" t="s">
        <v>635</v>
      </c>
      <c r="C64" s="348" t="s">
        <v>389</v>
      </c>
      <c r="D64" s="348" t="s">
        <v>389</v>
      </c>
      <c r="E64" s="348" t="s">
        <v>389</v>
      </c>
      <c r="F64" s="348" t="s">
        <v>389</v>
      </c>
    </row>
    <row r="65" spans="1:6" s="156" customFormat="1" x14ac:dyDescent="0.45">
      <c r="A65" s="321" t="s">
        <v>1</v>
      </c>
      <c r="B65" s="161" t="s">
        <v>636</v>
      </c>
      <c r="C65" s="348" t="s">
        <v>389</v>
      </c>
      <c r="D65" s="348" t="s">
        <v>389</v>
      </c>
      <c r="E65" s="348" t="s">
        <v>389</v>
      </c>
      <c r="F65" s="348" t="s">
        <v>389</v>
      </c>
    </row>
    <row r="66" spans="1:6" s="156" customFormat="1" ht="20.149999999999999" customHeight="1" x14ac:dyDescent="0.45">
      <c r="A66" s="321" t="s">
        <v>1</v>
      </c>
      <c r="B66" s="161" t="s">
        <v>637</v>
      </c>
      <c r="C66" s="348" t="s">
        <v>389</v>
      </c>
      <c r="D66" s="348" t="s">
        <v>389</v>
      </c>
      <c r="E66" s="348" t="s">
        <v>389</v>
      </c>
      <c r="F66" s="348" t="s">
        <v>389</v>
      </c>
    </row>
    <row r="67" spans="1:6" s="156" customFormat="1" ht="41.25" customHeight="1" x14ac:dyDescent="0.45">
      <c r="A67" s="321" t="s">
        <v>1</v>
      </c>
      <c r="B67" s="161" t="s">
        <v>638</v>
      </c>
      <c r="C67" s="348" t="s">
        <v>389</v>
      </c>
      <c r="D67" s="348" t="s">
        <v>389</v>
      </c>
      <c r="E67" s="348" t="s">
        <v>389</v>
      </c>
      <c r="F67" s="348" t="s">
        <v>389</v>
      </c>
    </row>
    <row r="68" spans="1:6" s="156" customFormat="1" ht="141.75" customHeight="1" x14ac:dyDescent="0.45">
      <c r="A68" s="321" t="s">
        <v>1</v>
      </c>
      <c r="B68" s="161" t="s">
        <v>948</v>
      </c>
      <c r="C68" s="348" t="s">
        <v>947</v>
      </c>
      <c r="D68" s="348" t="s">
        <v>389</v>
      </c>
      <c r="E68" s="348" t="s">
        <v>389</v>
      </c>
      <c r="F68" s="348" t="s">
        <v>389</v>
      </c>
    </row>
    <row r="69" spans="1:6" s="156" customFormat="1" ht="229.5" customHeight="1" x14ac:dyDescent="0.45">
      <c r="A69" s="321" t="s">
        <v>1</v>
      </c>
      <c r="B69" s="161" t="s">
        <v>658</v>
      </c>
      <c r="C69" s="348" t="s">
        <v>389</v>
      </c>
      <c r="D69" s="348" t="s">
        <v>389</v>
      </c>
      <c r="E69" s="348" t="s">
        <v>389</v>
      </c>
      <c r="F69" s="348" t="s">
        <v>1495</v>
      </c>
    </row>
    <row r="70" spans="1:6" s="156" customFormat="1" ht="53.25" customHeight="1" x14ac:dyDescent="0.45">
      <c r="A70" s="321" t="s">
        <v>1</v>
      </c>
      <c r="B70" s="146" t="s">
        <v>510</v>
      </c>
      <c r="C70" s="349" t="s">
        <v>511</v>
      </c>
      <c r="D70" s="349"/>
      <c r="E70" s="348" t="s">
        <v>389</v>
      </c>
      <c r="F70" s="348" t="s">
        <v>85</v>
      </c>
    </row>
    <row r="71" spans="1:6" s="156" customFormat="1" ht="28.5" customHeight="1" x14ac:dyDescent="0.45">
      <c r="A71" s="321" t="s">
        <v>1</v>
      </c>
      <c r="B71" s="146" t="s">
        <v>512</v>
      </c>
      <c r="C71" s="350" t="s">
        <v>639</v>
      </c>
      <c r="D71" s="350"/>
      <c r="E71" s="348" t="s">
        <v>389</v>
      </c>
      <c r="F71" s="348" t="s">
        <v>389</v>
      </c>
    </row>
    <row r="72" spans="1:6" s="156" customFormat="1" ht="28.5" customHeight="1" x14ac:dyDescent="0.45">
      <c r="A72" s="321" t="s">
        <v>1</v>
      </c>
      <c r="B72" s="146" t="s">
        <v>959</v>
      </c>
      <c r="C72" s="351" t="s">
        <v>85</v>
      </c>
      <c r="D72" s="351"/>
      <c r="E72" s="348" t="s">
        <v>389</v>
      </c>
      <c r="F72" s="348" t="s">
        <v>389</v>
      </c>
    </row>
    <row r="73" spans="1:6" s="156" customFormat="1" ht="129.5" x14ac:dyDescent="0.45">
      <c r="A73" s="321" t="s">
        <v>1</v>
      </c>
      <c r="B73" s="146" t="s">
        <v>513</v>
      </c>
      <c r="C73" s="352" t="s">
        <v>1453</v>
      </c>
      <c r="D73" s="352" t="s">
        <v>1454</v>
      </c>
      <c r="E73" s="348" t="s">
        <v>389</v>
      </c>
      <c r="F73" s="348" t="s">
        <v>1464</v>
      </c>
    </row>
    <row r="74" spans="1:6" s="156" customFormat="1" ht="156" x14ac:dyDescent="0.45">
      <c r="A74" s="321"/>
      <c r="B74" s="146" t="s">
        <v>1465</v>
      </c>
      <c r="C74" s="352" t="s">
        <v>1466</v>
      </c>
      <c r="D74" s="352"/>
      <c r="E74" s="348"/>
      <c r="F74" s="348" t="s">
        <v>389</v>
      </c>
    </row>
    <row r="75" spans="1:6" s="156" customFormat="1" ht="21" customHeight="1" x14ac:dyDescent="0.45">
      <c r="A75" s="321" t="s">
        <v>1</v>
      </c>
      <c r="B75" s="146" t="s">
        <v>123</v>
      </c>
      <c r="C75" s="353" t="s">
        <v>514</v>
      </c>
      <c r="D75" s="598" t="s">
        <v>941</v>
      </c>
      <c r="E75" s="598" t="s">
        <v>941</v>
      </c>
      <c r="F75" s="598" t="s">
        <v>941</v>
      </c>
    </row>
    <row r="76" spans="1:6" s="156" customFormat="1" ht="94.5" customHeight="1" x14ac:dyDescent="0.45">
      <c r="A76" s="321" t="s">
        <v>1</v>
      </c>
      <c r="B76" s="146" t="s">
        <v>640</v>
      </c>
      <c r="C76" s="352" t="s">
        <v>641</v>
      </c>
      <c r="D76" s="352"/>
      <c r="E76" s="352"/>
      <c r="F76" s="352" t="s">
        <v>1481</v>
      </c>
    </row>
    <row r="77" spans="1:6" s="156" customFormat="1" ht="44.25" customHeight="1" x14ac:dyDescent="0.45">
      <c r="A77" s="321" t="s">
        <v>1</v>
      </c>
      <c r="B77" s="146" t="s">
        <v>642</v>
      </c>
      <c r="C77" s="353" t="s">
        <v>389</v>
      </c>
      <c r="D77" s="353"/>
      <c r="E77" s="348" t="s">
        <v>389</v>
      </c>
      <c r="F77" s="348" t="s">
        <v>389</v>
      </c>
    </row>
    <row r="78" spans="1:6" s="156" customFormat="1" ht="39" x14ac:dyDescent="0.45">
      <c r="A78" s="321" t="s">
        <v>1</v>
      </c>
      <c r="B78" s="146" t="s">
        <v>643</v>
      </c>
      <c r="C78" s="352" t="s">
        <v>389</v>
      </c>
      <c r="D78" s="352"/>
      <c r="E78" s="348" t="s">
        <v>389</v>
      </c>
      <c r="F78" s="348" t="s">
        <v>389</v>
      </c>
    </row>
    <row r="79" spans="1:6" s="156" customFormat="1" ht="19.5" x14ac:dyDescent="0.45">
      <c r="A79" s="321" t="s">
        <v>1</v>
      </c>
      <c r="B79" s="146" t="s">
        <v>871</v>
      </c>
      <c r="C79" s="352" t="s">
        <v>389</v>
      </c>
      <c r="D79" s="341" t="s">
        <v>1450</v>
      </c>
      <c r="E79" s="598" t="s">
        <v>941</v>
      </c>
      <c r="F79" s="598" t="s">
        <v>941</v>
      </c>
    </row>
    <row r="80" spans="1:6" s="156" customFormat="1" ht="22" customHeight="1" x14ac:dyDescent="0.45">
      <c r="A80" s="321" t="s">
        <v>1</v>
      </c>
      <c r="B80" s="146" t="s">
        <v>872</v>
      </c>
      <c r="C80" s="352" t="s">
        <v>389</v>
      </c>
      <c r="D80" s="352" t="s">
        <v>389</v>
      </c>
      <c r="E80" s="352" t="s">
        <v>389</v>
      </c>
      <c r="F80" s="348" t="s">
        <v>389</v>
      </c>
    </row>
    <row r="81" spans="1:6" s="156" customFormat="1" ht="22" customHeight="1" x14ac:dyDescent="0.45">
      <c r="A81" s="321" t="s">
        <v>1</v>
      </c>
      <c r="B81" s="146" t="s">
        <v>873</v>
      </c>
      <c r="C81" s="352" t="s">
        <v>389</v>
      </c>
      <c r="D81" s="341" t="s">
        <v>1450</v>
      </c>
      <c r="E81" s="598" t="s">
        <v>941</v>
      </c>
      <c r="F81" s="348" t="s">
        <v>389</v>
      </c>
    </row>
    <row r="82" spans="1:6" s="156" customFormat="1" ht="22" customHeight="1" x14ac:dyDescent="0.45">
      <c r="A82" s="321" t="s">
        <v>1</v>
      </c>
      <c r="B82" s="146" t="s">
        <v>874</v>
      </c>
      <c r="C82" s="350" t="s">
        <v>876</v>
      </c>
      <c r="D82" s="341" t="s">
        <v>1450</v>
      </c>
      <c r="E82" s="598" t="s">
        <v>941</v>
      </c>
      <c r="F82" s="598" t="s">
        <v>941</v>
      </c>
    </row>
    <row r="83" spans="1:6" s="156" customFormat="1" ht="62.25" customHeight="1" x14ac:dyDescent="0.45">
      <c r="A83" s="321" t="s">
        <v>1</v>
      </c>
      <c r="B83" s="146" t="s">
        <v>875</v>
      </c>
      <c r="C83" s="357">
        <v>0.1</v>
      </c>
      <c r="D83" s="341" t="s">
        <v>1450</v>
      </c>
      <c r="E83" s="598" t="s">
        <v>941</v>
      </c>
      <c r="F83" s="601" t="s">
        <v>1461</v>
      </c>
    </row>
    <row r="84" spans="1:6" s="156" customFormat="1" ht="59.25" customHeight="1" x14ac:dyDescent="0.45">
      <c r="A84" s="321" t="s">
        <v>1</v>
      </c>
      <c r="B84" s="146" t="s">
        <v>877</v>
      </c>
      <c r="C84" s="352" t="s">
        <v>389</v>
      </c>
      <c r="D84" s="341" t="s">
        <v>1450</v>
      </c>
      <c r="E84" s="598" t="s">
        <v>941</v>
      </c>
      <c r="F84" s="605" t="s">
        <v>1494</v>
      </c>
    </row>
    <row r="85" spans="1:6" s="156" customFormat="1" ht="273" x14ac:dyDescent="0.45">
      <c r="A85" s="321"/>
      <c r="B85" s="146" t="s">
        <v>1489</v>
      </c>
      <c r="C85" s="352" t="s">
        <v>1490</v>
      </c>
      <c r="D85" s="598" t="s">
        <v>941</v>
      </c>
      <c r="E85" s="598" t="s">
        <v>941</v>
      </c>
      <c r="F85" s="605" t="s">
        <v>85</v>
      </c>
    </row>
    <row r="86" spans="1:6" s="156" customFormat="1" ht="19.5" x14ac:dyDescent="0.45">
      <c r="A86" s="359"/>
      <c r="B86" s="146" t="s">
        <v>578</v>
      </c>
      <c r="C86" s="354"/>
      <c r="D86" s="354" t="s">
        <v>1477</v>
      </c>
      <c r="E86" s="354" t="s">
        <v>1477</v>
      </c>
      <c r="F86" s="602" t="s">
        <v>1462</v>
      </c>
    </row>
    <row r="87" spans="1:6" s="156" customFormat="1" ht="19.5" x14ac:dyDescent="0.45">
      <c r="A87" s="359"/>
      <c r="B87" s="146" t="s">
        <v>1463</v>
      </c>
      <c r="C87" s="354"/>
      <c r="D87" s="354" t="s">
        <v>85</v>
      </c>
      <c r="E87" s="354" t="s">
        <v>85</v>
      </c>
      <c r="F87" s="602" t="s">
        <v>85</v>
      </c>
    </row>
    <row r="88" spans="1:6" s="156" customFormat="1" ht="19.5" x14ac:dyDescent="0.45">
      <c r="A88" s="359"/>
      <c r="B88" s="146" t="s">
        <v>1468</v>
      </c>
      <c r="C88" s="354"/>
      <c r="D88" s="354" t="s">
        <v>85</v>
      </c>
      <c r="E88" s="354" t="s">
        <v>85</v>
      </c>
      <c r="F88" s="354" t="s">
        <v>85</v>
      </c>
    </row>
    <row r="89" spans="1:6" s="156" customFormat="1" ht="19.5" x14ac:dyDescent="0.45">
      <c r="A89" s="359"/>
      <c r="B89" s="146" t="s">
        <v>1470</v>
      </c>
      <c r="C89" s="354"/>
      <c r="D89" s="341" t="s">
        <v>1450</v>
      </c>
      <c r="E89" s="598" t="s">
        <v>941</v>
      </c>
      <c r="F89" s="602" t="s">
        <v>85</v>
      </c>
    </row>
    <row r="90" spans="1:6" s="156" customFormat="1" ht="175.5" x14ac:dyDescent="0.45">
      <c r="A90" s="359"/>
      <c r="B90" s="146" t="s">
        <v>1473</v>
      </c>
      <c r="C90" s="603" t="s">
        <v>1472</v>
      </c>
      <c r="D90" s="341" t="s">
        <v>1450</v>
      </c>
      <c r="E90" s="598" t="s">
        <v>941</v>
      </c>
      <c r="F90" s="602" t="s">
        <v>85</v>
      </c>
    </row>
    <row r="91" spans="1:6" s="156" customFormat="1" ht="78" x14ac:dyDescent="0.45">
      <c r="A91" s="359"/>
      <c r="B91" s="146" t="s">
        <v>1476</v>
      </c>
      <c r="C91" s="603" t="s">
        <v>1475</v>
      </c>
      <c r="D91" s="341" t="s">
        <v>1450</v>
      </c>
      <c r="E91" s="598" t="s">
        <v>941</v>
      </c>
      <c r="F91" s="602" t="s">
        <v>85</v>
      </c>
    </row>
    <row r="92" spans="1:6" s="156" customFormat="1" x14ac:dyDescent="0.45">
      <c r="A92" s="65"/>
      <c r="B92" s="140" t="s">
        <v>515</v>
      </c>
      <c r="C92" s="340" t="s">
        <v>565</v>
      </c>
      <c r="D92" s="340"/>
      <c r="E92" s="340"/>
      <c r="F92" s="340"/>
    </row>
    <row r="93" spans="1:6" s="156" customFormat="1" ht="58.5" x14ac:dyDescent="0.45">
      <c r="A93" s="359"/>
      <c r="B93" s="143" t="s">
        <v>961</v>
      </c>
      <c r="C93" s="355" t="s">
        <v>379</v>
      </c>
      <c r="D93" s="355"/>
      <c r="E93" s="348"/>
      <c r="F93" s="348"/>
    </row>
    <row r="94" spans="1:6" s="156" customFormat="1" ht="58.5" x14ac:dyDescent="0.45">
      <c r="A94" s="359"/>
      <c r="B94" s="143" t="s">
        <v>963</v>
      </c>
      <c r="C94" s="355"/>
      <c r="D94" s="348" t="s">
        <v>389</v>
      </c>
      <c r="E94" s="348" t="s">
        <v>389</v>
      </c>
      <c r="F94" s="348" t="s">
        <v>1488</v>
      </c>
    </row>
    <row r="95" spans="1:6" s="156" customFormat="1" ht="78" x14ac:dyDescent="0.45">
      <c r="A95" s="359"/>
      <c r="B95" s="143" t="s">
        <v>964</v>
      </c>
      <c r="C95" s="355"/>
      <c r="D95" s="348" t="s">
        <v>389</v>
      </c>
      <c r="E95" s="348" t="s">
        <v>389</v>
      </c>
      <c r="F95" s="348" t="s">
        <v>389</v>
      </c>
    </row>
    <row r="96" spans="1:6" s="156" customFormat="1" ht="117" x14ac:dyDescent="0.45">
      <c r="A96" s="359"/>
      <c r="B96" s="143" t="s">
        <v>965</v>
      </c>
      <c r="C96" s="355"/>
      <c r="D96" s="348" t="s">
        <v>389</v>
      </c>
      <c r="E96" s="348" t="s">
        <v>389</v>
      </c>
      <c r="F96" s="348" t="s">
        <v>1488</v>
      </c>
    </row>
    <row r="97" spans="1:6" s="156" customFormat="1" ht="97.5" x14ac:dyDescent="0.45">
      <c r="A97" s="359"/>
      <c r="B97" s="143" t="s">
        <v>966</v>
      </c>
      <c r="C97" s="355"/>
      <c r="D97" s="348"/>
      <c r="E97" s="348" t="s">
        <v>389</v>
      </c>
      <c r="F97" s="348"/>
    </row>
    <row r="98" spans="1:6" s="156" customFormat="1" ht="117" x14ac:dyDescent="0.45">
      <c r="A98" s="359"/>
      <c r="B98" s="143" t="s">
        <v>967</v>
      </c>
      <c r="C98" s="355"/>
      <c r="D98" s="335" t="s">
        <v>971</v>
      </c>
      <c r="E98" s="335" t="s">
        <v>937</v>
      </c>
      <c r="F98" s="335" t="s">
        <v>1491</v>
      </c>
    </row>
    <row r="99" spans="1:6" s="156" customFormat="1" ht="175.5" x14ac:dyDescent="0.45">
      <c r="A99" s="359"/>
      <c r="B99" s="143" t="s">
        <v>968</v>
      </c>
      <c r="C99" s="355"/>
      <c r="D99" s="348" t="s">
        <v>389</v>
      </c>
      <c r="E99" s="348" t="s">
        <v>389</v>
      </c>
      <c r="F99" s="348"/>
    </row>
    <row r="100" spans="1:6" s="156" customFormat="1" ht="58.5" x14ac:dyDescent="0.45">
      <c r="A100" s="359"/>
      <c r="B100" s="143" t="s">
        <v>938</v>
      </c>
      <c r="C100" s="355"/>
      <c r="D100" s="355" t="s">
        <v>972</v>
      </c>
      <c r="E100" s="348" t="s">
        <v>973</v>
      </c>
      <c r="F100" s="601" t="s">
        <v>1492</v>
      </c>
    </row>
    <row r="101" spans="1:6" s="156" customFormat="1" ht="19.5" x14ac:dyDescent="0.45">
      <c r="A101" s="359"/>
      <c r="B101" s="143"/>
      <c r="C101" s="355"/>
      <c r="D101" s="355"/>
      <c r="E101" s="355"/>
      <c r="F101" s="355"/>
    </row>
    <row r="102" spans="1:6" s="156" customFormat="1" x14ac:dyDescent="0.45">
      <c r="A102" s="65"/>
      <c r="B102" s="140" t="s">
        <v>102</v>
      </c>
      <c r="C102" s="340" t="s">
        <v>565</v>
      </c>
      <c r="D102" s="340"/>
      <c r="E102" s="340"/>
      <c r="F102" s="340"/>
    </row>
    <row r="103" spans="1:6" s="156" customFormat="1" ht="234" x14ac:dyDescent="0.45">
      <c r="A103" s="359"/>
      <c r="B103" s="161" t="s">
        <v>950</v>
      </c>
      <c r="C103" s="348"/>
      <c r="D103" s="356" t="s">
        <v>85</v>
      </c>
      <c r="E103" s="356" t="s">
        <v>85</v>
      </c>
      <c r="F103" s="356" t="s">
        <v>1469</v>
      </c>
    </row>
    <row r="104" spans="1:6" s="156" customFormat="1" ht="148" x14ac:dyDescent="0.45">
      <c r="A104" s="359"/>
      <c r="B104" s="161" t="s">
        <v>949</v>
      </c>
      <c r="C104" s="348"/>
      <c r="D104" s="356" t="s">
        <v>85</v>
      </c>
      <c r="E104" s="356" t="s">
        <v>85</v>
      </c>
      <c r="F104" s="356" t="s">
        <v>1471</v>
      </c>
    </row>
    <row r="105" spans="1:6" s="156" customFormat="1" ht="196.5" customHeight="1" x14ac:dyDescent="0.45">
      <c r="A105" s="359"/>
      <c r="B105" s="161" t="s">
        <v>951</v>
      </c>
      <c r="C105" s="348"/>
      <c r="D105" s="356" t="s">
        <v>85</v>
      </c>
      <c r="E105" s="356" t="s">
        <v>85</v>
      </c>
      <c r="F105" s="356" t="s">
        <v>85</v>
      </c>
    </row>
    <row r="106" spans="1:6" s="156" customFormat="1" ht="166.5" x14ac:dyDescent="0.45">
      <c r="A106" s="359"/>
      <c r="B106" s="161" t="s">
        <v>952</v>
      </c>
      <c r="C106" s="348"/>
      <c r="D106" s="356" t="s">
        <v>85</v>
      </c>
      <c r="E106" s="356" t="s">
        <v>85</v>
      </c>
      <c r="F106" s="356" t="s">
        <v>85</v>
      </c>
    </row>
    <row r="107" spans="1:6" s="156" customFormat="1" ht="55.5" x14ac:dyDescent="0.45">
      <c r="A107" s="359"/>
      <c r="B107" s="161" t="s">
        <v>953</v>
      </c>
      <c r="C107" s="348"/>
      <c r="D107" s="356" t="s">
        <v>85</v>
      </c>
      <c r="E107" s="356" t="s">
        <v>85</v>
      </c>
      <c r="F107" s="356" t="s">
        <v>85</v>
      </c>
    </row>
    <row r="108" spans="1:6" s="156" customFormat="1" ht="136.5" x14ac:dyDescent="0.45">
      <c r="A108" s="359"/>
      <c r="B108" s="161" t="s">
        <v>954</v>
      </c>
      <c r="C108" s="348"/>
      <c r="D108" s="348" t="s">
        <v>974</v>
      </c>
      <c r="E108" s="356" t="s">
        <v>85</v>
      </c>
      <c r="F108" s="356" t="s">
        <v>1484</v>
      </c>
    </row>
    <row r="109" spans="1:6" s="156" customFormat="1" ht="19.5" x14ac:dyDescent="0.45">
      <c r="A109" s="359"/>
      <c r="B109" s="161" t="s">
        <v>955</v>
      </c>
      <c r="C109" s="348"/>
      <c r="D109" s="348" t="s">
        <v>974</v>
      </c>
      <c r="E109" s="356" t="s">
        <v>85</v>
      </c>
      <c r="F109" s="356"/>
    </row>
    <row r="110" spans="1:6" s="156" customFormat="1" ht="370.5" x14ac:dyDescent="0.45">
      <c r="A110" s="359"/>
      <c r="B110" s="161" t="s">
        <v>956</v>
      </c>
      <c r="C110" s="348"/>
      <c r="D110" s="348" t="s">
        <v>974</v>
      </c>
      <c r="E110" s="356" t="s">
        <v>85</v>
      </c>
      <c r="F110" s="356" t="s">
        <v>1486</v>
      </c>
    </row>
    <row r="111" spans="1:6" s="156" customFormat="1" ht="409.5" x14ac:dyDescent="0.45">
      <c r="A111" s="359"/>
      <c r="B111" s="161" t="s">
        <v>957</v>
      </c>
      <c r="C111" s="348"/>
      <c r="D111" s="348" t="s">
        <v>974</v>
      </c>
      <c r="E111" s="356" t="s">
        <v>85</v>
      </c>
      <c r="F111" s="356" t="s">
        <v>1487</v>
      </c>
    </row>
    <row r="112" spans="1:6" s="156" customFormat="1" ht="195" x14ac:dyDescent="0.45">
      <c r="A112" s="359"/>
      <c r="B112" s="161" t="s">
        <v>958</v>
      </c>
      <c r="C112" s="348"/>
      <c r="D112" s="348" t="s">
        <v>974</v>
      </c>
      <c r="E112" s="356" t="s">
        <v>85</v>
      </c>
      <c r="F112" s="356" t="s">
        <v>1483</v>
      </c>
    </row>
    <row r="113" spans="1:6" s="156" customFormat="1" ht="37" x14ac:dyDescent="0.45">
      <c r="A113" s="359"/>
      <c r="B113" s="161" t="s">
        <v>1451</v>
      </c>
      <c r="C113" s="348"/>
      <c r="D113" s="356" t="s">
        <v>85</v>
      </c>
      <c r="E113" s="356" t="s">
        <v>85</v>
      </c>
      <c r="F113" s="356" t="s">
        <v>1485</v>
      </c>
    </row>
    <row r="114" spans="1:6" s="156" customFormat="1" ht="37" x14ac:dyDescent="0.45">
      <c r="A114" s="359"/>
      <c r="B114" s="161" t="s">
        <v>960</v>
      </c>
      <c r="C114" s="348"/>
      <c r="D114" s="356" t="s">
        <v>85</v>
      </c>
      <c r="E114" s="356" t="s">
        <v>85</v>
      </c>
      <c r="F114" s="356" t="s">
        <v>1482</v>
      </c>
    </row>
    <row r="115" spans="1:6" s="156" customFormat="1" ht="19.5" x14ac:dyDescent="0.45">
      <c r="A115" s="359"/>
      <c r="B115" s="161" t="s">
        <v>962</v>
      </c>
      <c r="C115" s="348"/>
      <c r="D115" s="356" t="s">
        <v>85</v>
      </c>
      <c r="E115" s="356" t="s">
        <v>85</v>
      </c>
      <c r="F115" s="356" t="s">
        <v>85</v>
      </c>
    </row>
    <row r="116" spans="1:6" s="156" customFormat="1" ht="19.5" x14ac:dyDescent="0.45">
      <c r="A116" s="359"/>
      <c r="B116" s="143"/>
      <c r="C116" s="355"/>
      <c r="D116" s="355"/>
      <c r="E116" s="355"/>
      <c r="F116" s="355"/>
    </row>
    <row r="117" spans="1:6" s="38" customFormat="1" ht="33.75" customHeight="1" x14ac:dyDescent="0.45">
      <c r="A117" s="65"/>
      <c r="B117" s="65" t="s">
        <v>103</v>
      </c>
      <c r="C117" s="52" t="s">
        <v>671</v>
      </c>
      <c r="D117" s="52" t="s">
        <v>969</v>
      </c>
      <c r="E117" s="52" t="s">
        <v>969</v>
      </c>
      <c r="F117" s="52" t="s">
        <v>969</v>
      </c>
    </row>
    <row r="118" spans="1:6" s="38" customFormat="1" x14ac:dyDescent="0.45">
      <c r="A118" s="360"/>
      <c r="B118" s="67"/>
      <c r="C118" s="269"/>
      <c r="D118" s="269"/>
      <c r="E118" s="269"/>
      <c r="F118" s="269"/>
    </row>
    <row r="119" spans="1:6" s="38" customFormat="1" ht="37.5" customHeight="1" x14ac:dyDescent="0.45">
      <c r="A119" s="65"/>
      <c r="B119" s="65" t="s">
        <v>104</v>
      </c>
      <c r="C119" s="266" t="s">
        <v>386</v>
      </c>
      <c r="D119" s="266"/>
      <c r="E119" s="266" t="s">
        <v>970</v>
      </c>
      <c r="F119" s="266" t="s">
        <v>1458</v>
      </c>
    </row>
    <row r="120" spans="1:6" s="46" customFormat="1" x14ac:dyDescent="0.45">
      <c r="A120" s="361"/>
      <c r="B120" s="68"/>
      <c r="C120" s="270"/>
      <c r="D120" s="270"/>
      <c r="E120" s="270"/>
      <c r="F120" s="270"/>
    </row>
    <row r="121" spans="1:6" s="38" customFormat="1" ht="20.149999999999999" customHeight="1" x14ac:dyDescent="0.45">
      <c r="A121" s="65"/>
      <c r="B121" s="65" t="s">
        <v>105</v>
      </c>
      <c r="C121" s="266" t="s">
        <v>565</v>
      </c>
      <c r="D121" s="266" t="s">
        <v>935</v>
      </c>
      <c r="E121" s="266" t="s">
        <v>935</v>
      </c>
      <c r="F121" s="266" t="s">
        <v>1459</v>
      </c>
    </row>
    <row r="122" spans="1:6" s="38" customFormat="1" x14ac:dyDescent="0.45">
      <c r="A122" s="360"/>
      <c r="B122" s="67"/>
      <c r="C122" s="269"/>
      <c r="D122" s="269"/>
      <c r="E122" s="269"/>
      <c r="F122" s="269"/>
    </row>
    <row r="123" spans="1:6" s="38" customFormat="1" ht="20.149999999999999" customHeight="1" x14ac:dyDescent="0.45">
      <c r="A123" s="65"/>
      <c r="B123" s="65" t="s">
        <v>106</v>
      </c>
      <c r="C123" s="271">
        <v>0.18</v>
      </c>
      <c r="D123" s="271" t="s">
        <v>975</v>
      </c>
      <c r="E123" s="271">
        <v>0.15</v>
      </c>
      <c r="F123" s="271">
        <v>0.15</v>
      </c>
    </row>
    <row r="124" spans="1:6" s="38" customFormat="1" x14ac:dyDescent="0.45">
      <c r="A124" s="360"/>
      <c r="B124" s="67"/>
      <c r="C124" s="269"/>
      <c r="D124" s="269"/>
      <c r="E124" s="269"/>
      <c r="F124" s="269"/>
    </row>
    <row r="125" spans="1:6" s="38" customFormat="1" ht="20.149999999999999" customHeight="1" x14ac:dyDescent="0.45">
      <c r="A125" s="65"/>
      <c r="B125" s="65" t="s">
        <v>107</v>
      </c>
      <c r="C125" s="266" t="s">
        <v>108</v>
      </c>
      <c r="D125" s="266" t="s">
        <v>936</v>
      </c>
      <c r="E125" s="266" t="s">
        <v>85</v>
      </c>
      <c r="F125" s="266" t="s">
        <v>85</v>
      </c>
    </row>
    <row r="126" spans="1:6" s="38" customFormat="1" ht="20.149999999999999" customHeight="1" x14ac:dyDescent="0.45">
      <c r="A126" s="362"/>
      <c r="B126" s="362"/>
      <c r="C126" s="363"/>
    </row>
    <row r="127" spans="1:6" s="38" customFormat="1" x14ac:dyDescent="0.45">
      <c r="A127" s="51"/>
      <c r="B127" s="36"/>
      <c r="C127" s="272"/>
    </row>
    <row r="128" spans="1:6" x14ac:dyDescent="0.35">
      <c r="A128" s="205" t="s">
        <v>1190</v>
      </c>
      <c r="B128" s="36"/>
    </row>
    <row r="129" spans="1:2" x14ac:dyDescent="0.45">
      <c r="A129" s="38" t="s">
        <v>1452</v>
      </c>
      <c r="B129" s="36"/>
    </row>
    <row r="130" spans="1:2" x14ac:dyDescent="0.45">
      <c r="A130" s="38"/>
    </row>
    <row r="131" spans="1:2" x14ac:dyDescent="0.45">
      <c r="A131" s="38"/>
    </row>
  </sheetData>
  <mergeCells count="1">
    <mergeCell ref="B2:C2"/>
  </mergeCells>
  <printOptions horizontalCentered="1"/>
  <pageMargins left="0" right="0" top="0.98425196850393704" bottom="0.55118110236220474" header="0.31496062992125984" footer="0.31496062992125984"/>
  <pageSetup scale="31" orientation="portrait" r:id="rId1"/>
  <headerFooter>
    <oddFooter>&amp;RPág.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Detallado</vt:lpstr>
      <vt:lpstr>Predios</vt:lpstr>
      <vt:lpstr>Daño Material</vt:lpstr>
      <vt:lpstr>RCE</vt:lpstr>
      <vt:lpstr>MANEJO</vt:lpstr>
      <vt:lpstr>TR Valores</vt:lpstr>
      <vt:lpstr>TRMCIA</vt:lpstr>
      <vt:lpstr>IRF</vt:lpstr>
      <vt:lpstr>'Daño Material'!Área_de_impresión</vt:lpstr>
      <vt:lpstr>IRF!Área_de_impresión</vt:lpstr>
      <vt:lpstr>MANEJO!Área_de_impresión</vt:lpstr>
      <vt:lpstr>RCE!Área_de_impresión</vt:lpstr>
      <vt:lpstr>'TR Valores'!Área_de_impresión</vt:lpstr>
      <vt:lpstr>TRMCIA!Área_de_impresión</vt:lpstr>
      <vt:lpstr>'Daño Material'!Títulos_a_imprimir</vt:lpstr>
      <vt:lpstr>IRF!Títulos_a_imprimir</vt:lpstr>
      <vt:lpstr>RCE!Títulos_a_imprimir</vt:lpstr>
      <vt:lpstr>'TR Valores'!Títulos_a_imprimir</vt:lpstr>
      <vt:lpstr>TRMCIA!Títulos_a_imprimir</vt:lpstr>
    </vt:vector>
  </TitlesOfParts>
  <Company>Arthur J. Gallagher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Nunez</dc:creator>
  <cp:lastModifiedBy>Del Río Vásquez Abogados DRV-A</cp:lastModifiedBy>
  <cp:lastPrinted>2019-08-30T13:28:47Z</cp:lastPrinted>
  <dcterms:created xsi:type="dcterms:W3CDTF">2018-07-13T14:18:05Z</dcterms:created>
  <dcterms:modified xsi:type="dcterms:W3CDTF">2025-03-31T16:34:41Z</dcterms:modified>
</cp:coreProperties>
</file>