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13_ncr:1_{EAB0B4B8-4BF9-417E-8F6C-E2A0945BB9EC}" xr6:coauthVersionLast="47" xr6:coauthVersionMax="47" xr10:uidLastSave="{00000000-0000-0000-0000-000000000000}"/>
  <bookViews>
    <workbookView xWindow="-110" yWindow="-110" windowWidth="19420" windowHeight="1030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1" l="1"/>
  <c r="B17" i="1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<sst xmlns="http://schemas.openxmlformats.org/spreadsheetml/2006/main" count="237" uniqueCount="169">
  <si>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</si>
  <si>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</si>
  <si>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</si>
  <si>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</si>
  <si>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</si>
  <si>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</si>
  <si>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</si>
  <si>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</si>
  <si>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</si>
  <si>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</si>
  <si>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</si>
  <si>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</si>
  <si>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</si>
  <si>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</si>
  <si>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</si>
  <si>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</si>
  <si>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</si>
  <si>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</si>
  <si>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</si>
  <si>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</si>
  <si>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</si>
  <si>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</si>
  <si>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</si>
  <si>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</si>
  <si>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</si>
  <si>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</si>
  <si>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</si>
  <si>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</si>
  <si>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</si>
  <si>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</si>
  <si>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</si>
  <si>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</si>
  <si>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</si>
  <si>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</si>
  <si>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</si>
  <si>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</si>
  <si>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</si>
  <si>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</si>
  <si>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</si>
  <si>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</si>
  <si>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</si>
  <si>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</si>
  <si>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</si>
  <si>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</si>
  <si>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</si>
  <si>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</si>
  <si>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</si>
  <si>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</si>
  <si>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</si>
  <si>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</si>
  <si>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</si>
  <si>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</si>
  <si>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</si>
  <si>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</si>
  <si>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</si>
  <si>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</si>
  <si>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</si>
  <si>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</si>
  <si>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</si>
  <si>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</si>
  <si>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</si>
  <si>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</si>
  <si>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</si>
  <si>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</si>
  <si>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</si>
  <si>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</si>
  <si>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</si>
  <si>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</si>
  <si>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</si>
  <si>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</si>
  <si>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</si>
  <si>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</si>
  <si>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</si>
  <si>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</si>
  <si>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</si>
  <si>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</si>
  <si>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</si>
  <si>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</si>
  <si>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</si>
  <si>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</si>
  <si>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</si>
  <si>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</si>
  <si>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</si>
  <si>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</si>
  <si>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</si>
  <si>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</si>
  <si>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</si>
  <si>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</si>
  <si>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</si>
  <si>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</si>
  <si>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</si>
  <si>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</si>
  <si>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</si>
  <si>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</si>
  <si>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</si>
  <si>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</si>
  <si>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</si>
  <si>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</si>
  <si>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</si>
  <si>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</si>
  <si>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</si>
  <si>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</si>
  <si>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</si>
  <si>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</si>
  <si>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</si>
  <si>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</si>
  <si>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</si>
  <si>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</si>
  <si>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</si>
  <si>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</si>
  <si>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</si>
  <si>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</si>
  <si>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</si>
  <si>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</si>
  <si>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</si>
  <si>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</si>
  <si>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</si>
  <si>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</si>
  <si>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</si>
  <si>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</si>
  <si>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</si>
  <si>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</si>
  <si>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</si>
  <si>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</si>
  <si>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</si>
  <si>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</si>
  <si>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</si>
  <si>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</si>
  <si>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</si>
  <si>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</si>
  <si>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</si>
  <si>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</si>
  <si>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</si>
  <si>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</si>
  <si>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</si>
  <si>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11001310303620240034300</t>
  </si>
  <si>
    <t>Juzgado 36 Civil del Circuito de Bogotá D.C.</t>
  </si>
  <si>
    <t>Fondos de Empleados Almacenes Éxito S.A.
Presente Agencia de Seguros S.A.
Allianz Seguros de Vida S.A.
Seguros de Vida Suramericana S.A.</t>
  </si>
  <si>
    <t>Luz Estrella Murcia Rodríguez</t>
  </si>
  <si>
    <t>Gustavo Tristancho Robles (Fallecido)</t>
  </si>
  <si>
    <t>22 de junio del 2022</t>
  </si>
  <si>
    <t>08 de febrero de 2024</t>
  </si>
  <si>
    <t>29 de febrero de 2024</t>
  </si>
  <si>
    <t>Muerte</t>
  </si>
  <si>
    <t>Saldo Insoluto de la Deuda</t>
  </si>
  <si>
    <t>Intereses moratorios</t>
  </si>
  <si>
    <t>GRU045-V-9</t>
  </si>
  <si>
    <t>25 de septiembre de 2024</t>
  </si>
  <si>
    <t>23 de septiembre de 2024</t>
  </si>
  <si>
    <t>24 de octubre de 2024</t>
  </si>
  <si>
    <t>Gustavo Tristancho Robles</t>
  </si>
  <si>
    <t>Ahorros (Pretensión destinada unicamente al Fondo Empleados)</t>
  </si>
  <si>
    <t>1. 17 de agosto de 2016, Gustavo Tristancho Robles obtuvo un crédito de vivienda por $135.397.069 con el Fondo de Empleados de Almacenes Éxito, para adquirir un inmueble identificado con el folio de matrícula No. 095-141366, destinado a su hogar familiar.
2. Al momento del desembolso del crédito, la póliza de vida deudor fue contratada con Allianz Seguros de Vida S.A. (Póliza No. 21944338), vigente desde el 1 de junio de 2016 hasta el 1 de junio de 2020. Sin embargo, posteriormente, el riesgo asegurado fue transferido a Seguros Suramericana S.A. a partir del 2 de junio de 2020. Los intermediarios involucrados fueron Willis Corredores de Seguros (hasta enero de 2016), Delima Marsh S.A. (hasta el 31 de mayo de 2016) y, desde el 1 de junio de 2016, Agencia Presente.
3. Gustavo Tristancho Robles falleció el 22 de junio de 2022. Al intentar activar la cobertura del seguro de vida por parte de sus familiares, el Fondo de Empleados informó que Seguros Suramericana S.A. había objetado la cobertura, argumentando que no había sido reportado en los listados de asegurados al momento del fallecimiento. Circunstancia de la cual indica la parte demandante que no se sabe si le es endilgarle a Allianz Seguros de Vida S.A., a la Agencia de Seguros Presente, al Fondo de Empleados Almacenes Éxito S.A. o a Seguros Suramericana S.A.
4. Tras la negativa de cobertura, la familia solicitó información sobre la aseguradora e intermediarios. El Fondo inicialmente proporcionó respuestas evasivas, afirmando que la Agencia Presente no existía para la fecha del crédito, y refiriéndose incorrectamente a Willis y Delima Marsh como aseguradoras, cuando en realidad eran corredores de seguros. La familia tuvo que realizar varias solicitudes de información para determinar que Allianz Seguros de Vida S.A. fue la aseguradora al momento del desembolso del crédito, pero que Seguros Suramericana S.A. era responsable al momento del fallecimiento.
5. En una de las respuesta Allianz Seguros de Vida S.A., mencionó que el Tomador había recibido las primas y las había traslado a las aseguradora, implicando así,  según el demandante, que se formó el contrato de seguro.</t>
  </si>
  <si>
    <t>RADICADO (23 DÍGITOS)</t>
  </si>
  <si>
    <t>JUZGADO</t>
  </si>
  <si>
    <t>DEMANDADO</t>
  </si>
  <si>
    <t>DEMANDANTE</t>
  </si>
  <si>
    <t xml:space="preserve">TIPO DE VINCULACIÓN COMPAÑÍA </t>
  </si>
  <si>
    <r>
      <rPr>
        <b/>
        <sz val="11"/>
        <color theme="1"/>
        <rFont val="Calibri"/>
        <family val="2"/>
        <scheme val="minor"/>
      </rPr>
      <t xml:space="preserve">SINIESTRO </t>
    </r>
    <r>
      <rPr>
        <sz val="11"/>
        <color theme="1"/>
        <rFont val="Calibri"/>
        <family val="2"/>
        <scheme val="minor"/>
      </rPr>
      <t xml:space="preserve">144790133 - </t>
    </r>
    <r>
      <rPr>
        <b/>
        <sz val="11"/>
        <color theme="1"/>
        <rFont val="Calibri"/>
        <family val="2"/>
        <scheme val="minor"/>
      </rPr>
      <t>LEGIS</t>
    </r>
    <r>
      <rPr>
        <sz val="11"/>
        <color theme="1"/>
        <rFont val="Calibri"/>
        <family val="2"/>
        <scheme val="minor"/>
      </rPr>
      <t xml:space="preserve"> APJ32622</t>
    </r>
  </si>
  <si>
    <t xml:space="preserve">Póliza de Vida Grupo Deudores 21944338 / 467 </t>
  </si>
  <si>
    <t>Saldo insoluto de la deuda al momento de la muerte</t>
  </si>
  <si>
    <t>Sin deducible</t>
  </si>
  <si>
    <t>Desde el 01 de junio de 2016 hasta el 01 de junio de 2020</t>
  </si>
  <si>
    <t>N/A</t>
  </si>
  <si>
    <t xml:space="preserve">X </t>
  </si>
  <si>
    <t>X - Saldo insoluto de la deuda.</t>
  </si>
  <si>
    <t xml:space="preserve">• Disminución de la suma asegurada por pago de indemnizaciones con cargo a la Póliza de Vida Grupo Deudores No. 21944338 / 467.
</t>
  </si>
  <si>
    <t>X - No se han efectuado pagos con cargo a la pólia vinculada.</t>
  </si>
  <si>
    <r>
      <t>X-</t>
    </r>
    <r>
      <rPr>
        <b/>
        <u/>
        <sz val="11"/>
        <color theme="1"/>
        <rFont val="Calibri"/>
        <family val="2"/>
        <scheme val="minor"/>
      </rPr>
      <t xml:space="preserve"> Falta de cobertura temporal: </t>
    </r>
    <r>
      <rPr>
        <sz val="11"/>
        <color theme="1"/>
        <rFont val="Calibri"/>
        <family val="2"/>
        <scheme val="minor"/>
      </rPr>
      <t>El siniestro (Muerte) del asegurado ocurrió por fuera de la vigencia del seguro afectado. El señor Tristancho Robles estuvo asegurado con Allianz Seguros de Vida S.A. hasta el 01 de junio de 2020 y su deceso fue el 22 de junio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</si>
</sst>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0" fillId="0" borderId="1" xfId="0" applyBorder="1" applyAlignment="1">
      <alignment horizontal="lef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3"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2" fillId="0" borderId="1"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1" xfId="0" applyFont="1" applyFill="1" applyBorder="1" applyAlignment="1">
      <alignment horizontal="justify" vertical="top" wrapText="1"/>
    </xf>
    <xf numFmtId="0" fontId="2" fillId="0" borderId="2" xfId="0" applyFont="1" applyBorder="1" applyAlignment="1">
      <alignment horizontal="justify" vertical="top"/>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11" xfId="0" applyBorder="1" applyAlignment="1">
      <alignment horizontal="left" vertical="top"/>
    </xf>
    <xf numFmtId="0" fontId="0" fillId="0" borderId="1" xfId="0" applyBorder="1" applyAlignment="1">
      <alignment horizontal="left" vertical="center" wrapText="1"/>
    </xf>
    <xf numFmtId="0" fontId="6" fillId="0" borderId="1" xfId="0" applyFont="1"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vertical="center"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Angela%20Maria%20Arango/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6" zoomScaleNormal="100" workbookViewId="0">
      <selection activeCell="B12" sqref="B12:C14"/>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2" t="s">
        <v>0</v>
      </c>
      <c r="B1" s="32"/>
      <c r="C1" s="32"/>
    </row>
    <row r="2" spans="1:3" x14ac:dyDescent="0.35">
      <c r="A2" s="5" t="s">
        <v>1</v>
      </c>
      <c r="B2" s="34" t="s">
        <v>135</v>
      </c>
      <c r="C2" s="35"/>
    </row>
    <row r="3" spans="1:3" x14ac:dyDescent="0.35">
      <c r="A3" s="5" t="s">
        <v>2</v>
      </c>
      <c r="B3" s="36" t="s">
        <v>136</v>
      </c>
      <c r="C3" s="37"/>
    </row>
    <row r="4" spans="1:3" ht="62" customHeight="1" x14ac:dyDescent="0.35">
      <c r="A4" s="79" t="s">
        <v>3</v>
      </c>
      <c r="B4" s="31" t="s">
        <v>137</v>
      </c>
      <c r="C4" s="37"/>
    </row>
    <row r="5" spans="1:3" ht="18.5" customHeight="1" x14ac:dyDescent="0.35">
      <c r="A5" s="5" t="s">
        <v>4</v>
      </c>
      <c r="B5" s="38" t="s">
        <v>138</v>
      </c>
      <c r="C5" s="37"/>
    </row>
    <row r="6" spans="1:3" x14ac:dyDescent="0.35">
      <c r="A6" s="5" t="s">
        <v>5</v>
      </c>
      <c r="B6" s="33" t="s">
        <v>111</v>
      </c>
      <c r="C6" s="33"/>
    </row>
    <row r="7" spans="1:3" x14ac:dyDescent="0.35">
      <c r="A7" s="5" t="s">
        <v>7</v>
      </c>
      <c r="B7" s="33" t="s">
        <v>139</v>
      </c>
      <c r="C7" s="33"/>
    </row>
    <row r="8" spans="1:3" x14ac:dyDescent="0.35">
      <c r="A8" s="5" t="s">
        <v>8</v>
      </c>
      <c r="B8" s="82" t="s">
        <v>140</v>
      </c>
      <c r="C8" s="82"/>
    </row>
    <row r="9" spans="1:3" x14ac:dyDescent="0.35">
      <c r="A9" s="5" t="s">
        <v>9</v>
      </c>
      <c r="B9" s="82" t="s">
        <v>141</v>
      </c>
      <c r="C9" s="82"/>
    </row>
    <row r="10" spans="1:3" x14ac:dyDescent="0.35">
      <c r="A10" s="5" t="s">
        <v>10</v>
      </c>
      <c r="B10" s="82" t="s">
        <v>142</v>
      </c>
      <c r="C10" s="82"/>
    </row>
    <row r="11" spans="1:3" ht="23.25" customHeight="1" x14ac:dyDescent="0.35">
      <c r="A11" s="79" t="s">
        <v>11</v>
      </c>
      <c r="B11" s="80" t="s">
        <v>143</v>
      </c>
      <c r="C11" s="81"/>
    </row>
    <row r="12" spans="1:3" x14ac:dyDescent="0.35">
      <c r="A12" s="40" t="s">
        <v>12</v>
      </c>
      <c r="B12" s="30" t="s">
        <v>152</v>
      </c>
      <c r="C12" s="33"/>
    </row>
    <row r="13" spans="1:3" ht="30" customHeight="1" x14ac:dyDescent="0.35">
      <c r="A13" s="40"/>
      <c r="B13" s="33"/>
      <c r="C13" s="33"/>
    </row>
    <row r="14" spans="1:3" ht="73.5" customHeight="1" x14ac:dyDescent="0.35">
      <c r="A14" s="40"/>
      <c r="B14" s="33"/>
      <c r="C14" s="33"/>
    </row>
    <row r="15" spans="1:3" ht="29" x14ac:dyDescent="0.35">
      <c r="A15" s="5" t="s">
        <v>13</v>
      </c>
      <c r="B15" s="44">
        <f>SUM(C17,C18,C19,C20,C22)</f>
        <v>232800000</v>
      </c>
      <c r="C15" s="45"/>
    </row>
    <row r="16" spans="1:3" ht="33.75" customHeight="1" x14ac:dyDescent="0.35">
      <c r="A16" s="46" t="s">
        <v>14</v>
      </c>
      <c r="B16" s="47" t="s">
        <v>15</v>
      </c>
      <c r="C16" s="47"/>
    </row>
    <row r="17" spans="1:3" ht="33.75" customHeight="1" x14ac:dyDescent="0.35">
      <c r="A17" s="46"/>
      <c r="B17" s="9" t="s">
        <v>144</v>
      </c>
      <c r="C17" s="6">
        <v>115000000</v>
      </c>
    </row>
    <row r="18" spans="1:3" ht="33.75" customHeight="1" x14ac:dyDescent="0.35">
      <c r="A18" s="46"/>
      <c r="B18" s="9" t="s">
        <v>145</v>
      </c>
      <c r="C18" s="6">
        <v>82800000</v>
      </c>
    </row>
    <row r="19" spans="1:3" x14ac:dyDescent="0.35">
      <c r="A19" s="46"/>
      <c r="B19" s="9" t="s">
        <v>151</v>
      </c>
      <c r="C19" s="6">
        <v>35000000</v>
      </c>
    </row>
    <row r="20" spans="1:3" x14ac:dyDescent="0.35">
      <c r="A20" s="46"/>
      <c r="B20" s="9"/>
      <c r="C20" s="6"/>
    </row>
    <row r="21" spans="1:3" x14ac:dyDescent="0.35">
      <c r="A21" s="46"/>
      <c r="B21" s="48" t="s">
        <v>19</v>
      </c>
      <c r="C21" s="49"/>
    </row>
    <row r="22" spans="1:3" x14ac:dyDescent="0.35">
      <c r="A22" s="46"/>
      <c r="B22" s="9"/>
      <c r="C22" s="13"/>
    </row>
    <row r="23" spans="1:3" x14ac:dyDescent="0.35">
      <c r="A23" s="46"/>
      <c r="B23" s="33"/>
      <c r="C23" s="33"/>
    </row>
    <row r="24" spans="1:3" x14ac:dyDescent="0.35">
      <c r="A24" s="5" t="s">
        <v>20</v>
      </c>
      <c r="B24" s="33" t="s">
        <v>150</v>
      </c>
      <c r="C24" s="33"/>
    </row>
    <row r="25" spans="1:3" x14ac:dyDescent="0.35">
      <c r="A25" s="5" t="s">
        <v>21</v>
      </c>
      <c r="B25" s="41">
        <v>4178658</v>
      </c>
      <c r="C25" s="33"/>
    </row>
    <row r="26" spans="1:3" x14ac:dyDescent="0.35">
      <c r="A26" s="5" t="s">
        <v>22</v>
      </c>
      <c r="B26" s="42" t="s">
        <v>146</v>
      </c>
      <c r="C26" s="43"/>
    </row>
    <row r="27" spans="1:3" x14ac:dyDescent="0.35">
      <c r="A27" s="5" t="s">
        <v>23</v>
      </c>
      <c r="B27" s="39" t="s">
        <v>147</v>
      </c>
      <c r="C27" s="39"/>
    </row>
    <row r="28" spans="1:3" x14ac:dyDescent="0.35">
      <c r="A28" s="5" t="s">
        <v>24</v>
      </c>
      <c r="B28" s="39" t="s">
        <v>148</v>
      </c>
      <c r="C28" s="39"/>
    </row>
    <row r="29" spans="1:3" x14ac:dyDescent="0.35">
      <c r="A29" s="5" t="s">
        <v>25</v>
      </c>
      <c r="B29" s="29" t="s">
        <v>149</v>
      </c>
      <c r="C29" s="29"/>
    </row>
  </sheetData>
  <mergeCells count="24">
    <mergeCell ref="A12:A14"/>
    <mergeCell ref="B12:C14"/>
    <mergeCell ref="B23:C23"/>
    <mergeCell ref="B24:C24"/>
    <mergeCell ref="B25:C25"/>
    <mergeCell ref="B15:C15"/>
    <mergeCell ref="A16:A23"/>
    <mergeCell ref="B16:C16"/>
    <mergeCell ref="B21:C21"/>
    <mergeCell ref="A1:C1"/>
    <mergeCell ref="B7:C7"/>
    <mergeCell ref="B2:C2"/>
    <mergeCell ref="B3:C3"/>
    <mergeCell ref="B4:C4"/>
    <mergeCell ref="B5:C5"/>
    <mergeCell ref="B6:C6"/>
    <mergeCell ref="B29:C29"/>
    <mergeCell ref="B8:C8"/>
    <mergeCell ref="B9:C9"/>
    <mergeCell ref="B10:C10"/>
    <mergeCell ref="B11:C11"/>
    <mergeCell ref="B27:C27"/>
    <mergeCell ref="B28:C28"/>
    <mergeCell ref="B26:C2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tabSelected="1" zoomScale="90" zoomScaleNormal="90" workbookViewId="0">
      <selection activeCell="C57" sqref="C57"/>
    </sheetView>
  </sheetViews>
  <sheetFormatPr baseColWidth="10" defaultColWidth="0" defaultRowHeight="14.5" x14ac:dyDescent="0.35"/>
  <cols>
    <col min="1" max="1" width="44.453125" style="87" customWidth="1"/>
    <col min="2" max="2" width="25.81640625" customWidth="1"/>
    <col min="3" max="3" width="100.7265625" customWidth="1"/>
    <col min="4" max="16384" width="11.453125" hidden="1"/>
  </cols>
  <sheetData>
    <row r="1" spans="1:3" ht="18.5" x14ac:dyDescent="0.35">
      <c r="A1" s="50" t="s">
        <v>26</v>
      </c>
      <c r="B1" s="50"/>
      <c r="C1" s="50"/>
    </row>
    <row r="2" spans="1:3" x14ac:dyDescent="0.35">
      <c r="A2" s="83" t="s">
        <v>27</v>
      </c>
      <c r="B2" s="42" t="s">
        <v>158</v>
      </c>
      <c r="C2" s="43"/>
    </row>
    <row r="3" spans="1:3" x14ac:dyDescent="0.35">
      <c r="A3" s="5" t="s">
        <v>153</v>
      </c>
      <c r="B3" s="33" t="str">
        <f>'GENERALES NOTA 322'!B2:C2</f>
        <v>11001310303620240034300</v>
      </c>
      <c r="C3" s="33"/>
    </row>
    <row r="4" spans="1:3" x14ac:dyDescent="0.35">
      <c r="A4" s="5" t="s">
        <v>154</v>
      </c>
      <c r="B4" s="33" t="str">
        <f>'GENERALES NOTA 322'!B3:C3</f>
        <v>Juzgado 36 Civil del Circuito de Bogotá D.C.</v>
      </c>
      <c r="C4" s="33"/>
    </row>
    <row r="5" spans="1:3" x14ac:dyDescent="0.35">
      <c r="A5" s="5" t="s">
        <v>155</v>
      </c>
      <c r="B5" s="33" t="str">
        <f>'GENERALES NOTA 322'!B4:C4</f>
        <v>Fondos de Empleados Almacenes Éxito S.A.
Presente Agencia de Seguros S.A.
Allianz Seguros de Vida S.A.
Seguros de Vida Suramericana S.A.</v>
      </c>
      <c r="C5" s="33"/>
    </row>
    <row r="6" spans="1:3" x14ac:dyDescent="0.35">
      <c r="A6" s="5" t="s">
        <v>156</v>
      </c>
      <c r="B6" s="33" t="str">
        <f>'GENERALES NOTA 322'!B5:C5</f>
        <v>Luz Estrella Murcia Rodríguez</v>
      </c>
      <c r="C6" s="33"/>
    </row>
    <row r="7" spans="1:3" x14ac:dyDescent="0.35">
      <c r="A7" s="5" t="s">
        <v>157</v>
      </c>
      <c r="B7" s="33" t="str">
        <f>'GENERALES NOTA 322'!B6:C6</f>
        <v>DEMANDA DIRECTA</v>
      </c>
      <c r="C7" s="33"/>
    </row>
    <row r="8" spans="1:3" x14ac:dyDescent="0.35">
      <c r="A8" s="83" t="s">
        <v>28</v>
      </c>
      <c r="B8" s="33" t="s">
        <v>159</v>
      </c>
      <c r="C8" s="33"/>
    </row>
    <row r="9" spans="1:3" x14ac:dyDescent="0.35">
      <c r="A9" s="83" t="s">
        <v>11</v>
      </c>
      <c r="B9" s="33" t="s">
        <v>143</v>
      </c>
      <c r="C9" s="33"/>
    </row>
    <row r="10" spans="1:3" x14ac:dyDescent="0.35">
      <c r="A10" s="83" t="s">
        <v>29</v>
      </c>
      <c r="B10" s="42" t="s">
        <v>160</v>
      </c>
      <c r="C10" s="90"/>
    </row>
    <row r="11" spans="1:3" x14ac:dyDescent="0.35">
      <c r="A11" s="83" t="s">
        <v>30</v>
      </c>
      <c r="B11" s="42" t="s">
        <v>161</v>
      </c>
      <c r="C11" s="43"/>
    </row>
    <row r="12" spans="1:3" x14ac:dyDescent="0.35">
      <c r="A12" s="83" t="s">
        <v>31</v>
      </c>
      <c r="B12" s="36" t="s">
        <v>103</v>
      </c>
      <c r="C12" s="37"/>
    </row>
    <row r="13" spans="1:3" x14ac:dyDescent="0.35">
      <c r="A13" s="83" t="s">
        <v>32</v>
      </c>
      <c r="B13" s="33" t="s">
        <v>162</v>
      </c>
      <c r="C13" s="33"/>
    </row>
    <row r="14" spans="1:3" x14ac:dyDescent="0.35">
      <c r="A14" s="83" t="s">
        <v>33</v>
      </c>
      <c r="B14" s="33" t="s">
        <v>98</v>
      </c>
      <c r="C14" s="33"/>
    </row>
    <row r="15" spans="1:3" x14ac:dyDescent="0.35">
      <c r="A15" s="83" t="s">
        <v>34</v>
      </c>
      <c r="B15" s="33" t="s">
        <v>99</v>
      </c>
      <c r="C15" s="33"/>
    </row>
    <row r="16" spans="1:3" x14ac:dyDescent="0.35">
      <c r="A16" s="84" t="s">
        <v>35</v>
      </c>
      <c r="B16" s="33" t="s">
        <v>121</v>
      </c>
      <c r="C16" s="33"/>
    </row>
    <row r="17" spans="1:3" x14ac:dyDescent="0.35">
      <c r="A17" s="85"/>
      <c r="B17" s="88" t="s">
        <v>36</v>
      </c>
      <c r="C17" s="88" t="s">
        <v>37</v>
      </c>
    </row>
    <row r="18" spans="1:3" x14ac:dyDescent="0.35">
      <c r="A18" s="85"/>
      <c r="B18" s="9" t="s">
        <v>163</v>
      </c>
      <c r="C18" s="9" t="s">
        <v>163</v>
      </c>
    </row>
    <row r="19" spans="1:3" x14ac:dyDescent="0.35">
      <c r="A19" s="85"/>
      <c r="B19" s="9" t="s">
        <v>163</v>
      </c>
      <c r="C19" s="9" t="s">
        <v>163</v>
      </c>
    </row>
    <row r="20" spans="1:3" x14ac:dyDescent="0.35">
      <c r="A20" s="85"/>
      <c r="B20" s="9" t="s">
        <v>163</v>
      </c>
      <c r="C20" s="9" t="s">
        <v>163</v>
      </c>
    </row>
    <row r="21" spans="1:3" x14ac:dyDescent="0.35">
      <c r="A21" s="83" t="s">
        <v>38</v>
      </c>
      <c r="B21" s="33" t="s">
        <v>98</v>
      </c>
      <c r="C21" s="33"/>
    </row>
    <row r="22" spans="1:3" x14ac:dyDescent="0.35">
      <c r="A22" s="83" t="s">
        <v>39</v>
      </c>
      <c r="B22" s="33" t="s">
        <v>163</v>
      </c>
      <c r="C22" s="33"/>
    </row>
    <row r="23" spans="1:3" x14ac:dyDescent="0.35">
      <c r="A23" s="83" t="s">
        <v>40</v>
      </c>
      <c r="B23" s="33" t="s">
        <v>133</v>
      </c>
      <c r="C23" s="33"/>
    </row>
    <row r="24" spans="1:3" x14ac:dyDescent="0.35">
      <c r="A24" s="83" t="s">
        <v>41</v>
      </c>
      <c r="B24" s="33" t="s">
        <v>98</v>
      </c>
      <c r="C24" s="33"/>
    </row>
    <row r="25" spans="1:3" x14ac:dyDescent="0.35">
      <c r="A25" s="83" t="s">
        <v>42</v>
      </c>
      <c r="B25" s="33" t="s">
        <v>98</v>
      </c>
      <c r="C25" s="33"/>
    </row>
    <row r="26" spans="1:3" x14ac:dyDescent="0.35">
      <c r="A26" s="86" t="s">
        <v>43</v>
      </c>
      <c r="B26" s="33" t="s">
        <v>98</v>
      </c>
      <c r="C26" s="33"/>
    </row>
    <row r="27" spans="1:3" x14ac:dyDescent="0.35">
      <c r="A27" s="89" t="s">
        <v>44</v>
      </c>
      <c r="B27" s="89"/>
      <c r="C27" s="89"/>
    </row>
    <row r="28" spans="1:3" ht="33.5" customHeight="1" x14ac:dyDescent="0.35">
      <c r="A28" s="53" t="s">
        <v>45</v>
      </c>
      <c r="B28" s="54"/>
      <c r="C28" s="91" t="s">
        <v>164</v>
      </c>
    </row>
    <row r="29" spans="1:3" ht="30" customHeight="1" x14ac:dyDescent="0.35">
      <c r="A29" s="53" t="s">
        <v>46</v>
      </c>
      <c r="B29" s="54"/>
      <c r="C29" s="28" t="s">
        <v>165</v>
      </c>
    </row>
    <row r="30" spans="1:3" ht="36.5" customHeight="1" x14ac:dyDescent="0.35">
      <c r="A30" s="53" t="s">
        <v>166</v>
      </c>
      <c r="B30" s="54"/>
      <c r="C30" s="92" t="s">
        <v>167</v>
      </c>
    </row>
    <row r="31" spans="1:3" ht="14.5" customHeight="1" x14ac:dyDescent="0.35">
      <c r="A31" s="53" t="s">
        <v>47</v>
      </c>
      <c r="B31" s="54"/>
      <c r="C31" s="28" t="s">
        <v>163</v>
      </c>
    </row>
    <row r="32" spans="1:3" x14ac:dyDescent="0.35">
      <c r="A32" s="53" t="s">
        <v>48</v>
      </c>
      <c r="B32" s="54"/>
      <c r="C32" s="28" t="s">
        <v>163</v>
      </c>
    </row>
    <row r="33" spans="1:3" ht="35.5" customHeight="1" x14ac:dyDescent="0.35">
      <c r="A33" s="53" t="s">
        <v>49</v>
      </c>
      <c r="B33" s="54"/>
      <c r="C33" s="91" t="s">
        <v>163</v>
      </c>
    </row>
    <row r="34" spans="1:3" ht="27.5" customHeight="1" x14ac:dyDescent="0.35">
      <c r="A34" s="93" t="s">
        <v>50</v>
      </c>
      <c r="B34" s="94"/>
      <c r="C34" s="91" t="s">
        <v>163</v>
      </c>
    </row>
    <row r="35" spans="1:3" ht="58" customHeight="1" x14ac:dyDescent="0.35">
      <c r="A35" s="93" t="s">
        <v>51</v>
      </c>
      <c r="B35" s="94"/>
      <c r="C35" s="95" t="s">
        <v>168</v>
      </c>
    </row>
    <row r="36" spans="1:3" x14ac:dyDescent="0.35">
      <c r="A36" s="55" t="s">
        <v>52</v>
      </c>
      <c r="B36" s="55"/>
      <c r="C36" s="55"/>
    </row>
    <row r="37" spans="1:3" x14ac:dyDescent="0.35">
      <c r="A37" s="29" t="s">
        <v>53</v>
      </c>
      <c r="B37" s="29"/>
      <c r="C37" s="91" t="s">
        <v>163</v>
      </c>
    </row>
    <row r="38" spans="1:3" x14ac:dyDescent="0.35">
      <c r="A38" s="29" t="s">
        <v>54</v>
      </c>
      <c r="B38" s="29"/>
      <c r="C38" s="91" t="s">
        <v>163</v>
      </c>
    </row>
    <row r="39" spans="1:3" x14ac:dyDescent="0.35">
      <c r="A39" s="29" t="s">
        <v>55</v>
      </c>
      <c r="B39" s="29"/>
      <c r="C39" s="91" t="s">
        <v>163</v>
      </c>
    </row>
    <row r="40" spans="1:3" x14ac:dyDescent="0.35">
      <c r="A40" s="29" t="s">
        <v>56</v>
      </c>
      <c r="B40" s="29"/>
      <c r="C40" s="91" t="s">
        <v>163</v>
      </c>
    </row>
    <row r="41" spans="1:3" x14ac:dyDescent="0.35">
      <c r="A41" s="29" t="s">
        <v>57</v>
      </c>
      <c r="B41" s="29"/>
      <c r="C41" s="91" t="s">
        <v>163</v>
      </c>
    </row>
    <row r="42" spans="1:3" x14ac:dyDescent="0.35">
      <c r="A42" s="29" t="s">
        <v>58</v>
      </c>
      <c r="B42" s="29"/>
      <c r="C42" s="91" t="s">
        <v>163</v>
      </c>
    </row>
    <row r="43" spans="1:3" x14ac:dyDescent="0.35">
      <c r="A43" s="29" t="s">
        <v>59</v>
      </c>
      <c r="B43" s="29"/>
      <c r="C43" s="91" t="s">
        <v>163</v>
      </c>
    </row>
    <row r="44" spans="1:3" x14ac:dyDescent="0.35">
      <c r="A44" s="29" t="s">
        <v>60</v>
      </c>
      <c r="B44" s="29"/>
      <c r="C44" s="91" t="s">
        <v>163</v>
      </c>
    </row>
    <row r="45" spans="1:3" x14ac:dyDescent="0.35">
      <c r="A45" s="29" t="s">
        <v>61</v>
      </c>
      <c r="B45" s="29"/>
      <c r="C45" s="91" t="s">
        <v>163</v>
      </c>
    </row>
    <row r="46" spans="1:3" x14ac:dyDescent="0.35">
      <c r="A46" s="29" t="s">
        <v>62</v>
      </c>
      <c r="B46" s="29"/>
      <c r="C46" s="91" t="s">
        <v>163</v>
      </c>
    </row>
    <row r="47" spans="1:3" x14ac:dyDescent="0.35">
      <c r="A47" s="29" t="s">
        <v>63</v>
      </c>
      <c r="B47" s="29"/>
      <c r="C47" s="91" t="s">
        <v>163</v>
      </c>
    </row>
    <row r="48" spans="1:3" x14ac:dyDescent="0.35">
      <c r="A48" s="29" t="s">
        <v>64</v>
      </c>
      <c r="B48" s="29"/>
      <c r="C48" s="91" t="s">
        <v>163</v>
      </c>
    </row>
    <row r="49" spans="1:3" x14ac:dyDescent="0.35">
      <c r="A49" s="29" t="s">
        <v>65</v>
      </c>
      <c r="B49" s="29"/>
      <c r="C49" s="91" t="s">
        <v>163</v>
      </c>
    </row>
    <row r="50" spans="1:3" x14ac:dyDescent="0.35">
      <c r="A50" s="29" t="s">
        <v>66</v>
      </c>
      <c r="B50" s="29"/>
      <c r="C50" s="91" t="s">
        <v>163</v>
      </c>
    </row>
    <row r="51" spans="1:3" x14ac:dyDescent="0.35">
      <c r="A51" s="29" t="s">
        <v>67</v>
      </c>
      <c r="B51" s="29"/>
      <c r="C51" s="91" t="s">
        <v>163</v>
      </c>
    </row>
    <row r="52" spans="1:3" x14ac:dyDescent="0.35">
      <c r="A52" s="29" t="s">
        <v>68</v>
      </c>
      <c r="B52" s="29"/>
      <c r="C52" s="91" t="s">
        <v>163</v>
      </c>
    </row>
  </sheetData>
  <mergeCells count="49">
    <mergeCell ref="A48:B48"/>
    <mergeCell ref="A42:B42"/>
    <mergeCell ref="A43:B43"/>
    <mergeCell ref="A44:B44"/>
    <mergeCell ref="A45:B45"/>
    <mergeCell ref="A46:B46"/>
    <mergeCell ref="A47:B47"/>
    <mergeCell ref="A49:B49"/>
    <mergeCell ref="A50:B50"/>
    <mergeCell ref="A51:B51"/>
    <mergeCell ref="A52:B52"/>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2" sqref="B2:C2"/>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0" t="s">
        <v>69</v>
      </c>
      <c r="B1" s="50"/>
      <c r="C1" s="50"/>
    </row>
    <row r="2" spans="1:6" x14ac:dyDescent="0.35">
      <c r="A2" s="17" t="s">
        <v>27</v>
      </c>
      <c r="B2" s="73" t="str">
        <f>'GENERALES NOTA 321'!B2:C2</f>
        <v>SINIESTRO 144790133 - LEGIS APJ32622</v>
      </c>
      <c r="C2" s="74"/>
    </row>
    <row r="3" spans="1:6" x14ac:dyDescent="0.35">
      <c r="A3" s="18" t="s">
        <v>1</v>
      </c>
      <c r="B3" s="75" t="str">
        <f>'GENERALES NOTA 322'!B2:C2</f>
        <v>11001310303620240034300</v>
      </c>
      <c r="C3" s="75"/>
    </row>
    <row r="4" spans="1:6" x14ac:dyDescent="0.35">
      <c r="A4" s="18" t="s">
        <v>2</v>
      </c>
      <c r="B4" s="75" t="str">
        <f>'GENERALES NOTA 322'!B3:C3</f>
        <v>Juzgado 36 Civil del Circuito de Bogotá D.C.</v>
      </c>
      <c r="C4" s="75"/>
    </row>
    <row r="5" spans="1:6" x14ac:dyDescent="0.35">
      <c r="A5" s="18" t="s">
        <v>3</v>
      </c>
      <c r="B5" s="75" t="str">
        <f>'GENERALES NOTA 322'!B4:C4</f>
        <v>Fondos de Empleados Almacenes Éxito S.A.
Presente Agencia de Seguros S.A.
Allianz Seguros de Vida S.A.
Seguros de Vida Suramericana S.A.</v>
      </c>
      <c r="C5" s="75"/>
    </row>
    <row r="6" spans="1:6" ht="14.5" customHeight="1" x14ac:dyDescent="0.35">
      <c r="A6" s="18" t="s">
        <v>4</v>
      </c>
      <c r="B6" s="75" t="str">
        <f>'GENERALES NOTA 322'!B5:C5</f>
        <v>Luz Estrella Murcia Rodríguez</v>
      </c>
      <c r="C6" s="75"/>
    </row>
    <row r="7" spans="1:6" x14ac:dyDescent="0.35">
      <c r="A7" s="18" t="s">
        <v>5</v>
      </c>
      <c r="B7" s="75" t="str">
        <f>'GENERALES NOTA 322'!B6:C6</f>
        <v>DEMANDA DIRECTA</v>
      </c>
      <c r="C7" s="75"/>
    </row>
    <row r="8" spans="1:6" ht="29" x14ac:dyDescent="0.35">
      <c r="A8" s="18" t="s">
        <v>13</v>
      </c>
      <c r="B8" s="69">
        <f>'GENERALES NOTA 322'!B15:C15</f>
        <v>232800000</v>
      </c>
      <c r="C8" s="70"/>
    </row>
    <row r="9" spans="1:6" x14ac:dyDescent="0.35">
      <c r="A9" s="76" t="s">
        <v>14</v>
      </c>
      <c r="B9" s="60" t="s">
        <v>15</v>
      </c>
      <c r="C9" s="61"/>
    </row>
    <row r="10" spans="1:6" x14ac:dyDescent="0.35">
      <c r="A10" s="76"/>
      <c r="B10" s="19" t="s">
        <v>16</v>
      </c>
      <c r="C10" s="16">
        <f>'GENERALES NOTA 322'!C17</f>
        <v>115000000</v>
      </c>
    </row>
    <row r="11" spans="1:6" x14ac:dyDescent="0.35">
      <c r="A11" s="76"/>
      <c r="B11" s="19" t="s">
        <v>17</v>
      </c>
      <c r="C11" s="16">
        <f>'GENERALES NOTA 322'!C18</f>
        <v>82800000</v>
      </c>
    </row>
    <row r="12" spans="1:6" x14ac:dyDescent="0.35">
      <c r="A12" s="76"/>
      <c r="B12" s="60"/>
      <c r="C12" s="61"/>
    </row>
    <row r="13" spans="1:6" x14ac:dyDescent="0.35">
      <c r="A13" s="76"/>
      <c r="B13" s="19" t="s">
        <v>70</v>
      </c>
      <c r="C13" s="21"/>
    </row>
    <row r="14" spans="1:6" x14ac:dyDescent="0.35">
      <c r="A14" s="76"/>
      <c r="B14" s="19" t="s">
        <v>71</v>
      </c>
      <c r="C14" s="21"/>
      <c r="E14" t="s">
        <v>72</v>
      </c>
      <c r="F14" s="14">
        <v>0.7</v>
      </c>
    </row>
    <row r="15" spans="1:6" x14ac:dyDescent="0.35">
      <c r="A15" s="20" t="s">
        <v>73</v>
      </c>
      <c r="B15" s="73" t="s">
        <v>74</v>
      </c>
      <c r="C15" s="74" t="s">
        <v>74</v>
      </c>
    </row>
    <row r="16" spans="1:6" ht="15" customHeight="1" x14ac:dyDescent="0.35">
      <c r="A16" s="18" t="s">
        <v>75</v>
      </c>
      <c r="B16" s="71"/>
      <c r="C16" s="72"/>
    </row>
    <row r="17" spans="1:3" ht="28.5" customHeight="1" x14ac:dyDescent="0.35">
      <c r="A17" s="11" t="s">
        <v>76</v>
      </c>
      <c r="B17" s="62">
        <f>((C19+C20+C22+C23)-C26)*C25*C27</f>
        <v>420000000</v>
      </c>
      <c r="C17" s="62"/>
    </row>
    <row r="18" spans="1:3" x14ac:dyDescent="0.35">
      <c r="A18" s="20" t="s">
        <v>77</v>
      </c>
      <c r="B18" s="63" t="s">
        <v>15</v>
      </c>
      <c r="C18" s="64"/>
    </row>
    <row r="19" spans="1:3" x14ac:dyDescent="0.35">
      <c r="A19" s="58"/>
      <c r="B19" s="19" t="s">
        <v>16</v>
      </c>
      <c r="C19" s="16"/>
    </row>
    <row r="20" spans="1:3" x14ac:dyDescent="0.35">
      <c r="A20" s="59"/>
      <c r="B20" s="19" t="s">
        <v>17</v>
      </c>
      <c r="C20" s="16">
        <v>0</v>
      </c>
    </row>
    <row r="21" spans="1:3" x14ac:dyDescent="0.35">
      <c r="A21" s="59"/>
      <c r="B21" s="60" t="s">
        <v>18</v>
      </c>
      <c r="C21" s="61"/>
    </row>
    <row r="22" spans="1:3" x14ac:dyDescent="0.35">
      <c r="A22" s="59"/>
      <c r="B22" s="19" t="s">
        <v>70</v>
      </c>
      <c r="C22" s="16">
        <v>420000000</v>
      </c>
    </row>
    <row r="23" spans="1:3" ht="29" x14ac:dyDescent="0.35">
      <c r="A23" s="59"/>
      <c r="B23" s="19" t="s">
        <v>78</v>
      </c>
      <c r="C23" s="16">
        <v>0</v>
      </c>
    </row>
    <row r="24" spans="1:3" x14ac:dyDescent="0.35">
      <c r="A24" s="59"/>
      <c r="B24" s="60" t="s">
        <v>79</v>
      </c>
      <c r="C24" s="61"/>
    </row>
    <row r="25" spans="1:3" x14ac:dyDescent="0.35">
      <c r="A25" s="22"/>
      <c r="B25" s="19" t="s">
        <v>80</v>
      </c>
      <c r="C25" s="23">
        <v>1</v>
      </c>
    </row>
    <row r="26" spans="1:3" x14ac:dyDescent="0.35">
      <c r="A26" s="24"/>
      <c r="B26" s="19" t="s">
        <v>30</v>
      </c>
      <c r="C26" s="25">
        <v>0</v>
      </c>
    </row>
    <row r="27" spans="1:3" x14ac:dyDescent="0.35">
      <c r="A27" s="24"/>
      <c r="B27" s="19" t="s">
        <v>81</v>
      </c>
      <c r="C27" s="23">
        <v>1</v>
      </c>
    </row>
    <row r="28" spans="1:3" x14ac:dyDescent="0.35">
      <c r="A28" s="15" t="s">
        <v>82</v>
      </c>
      <c r="B28" s="62">
        <f>IFERROR(B17*(VLOOKUP(B15,Hoja2!$G$1:$H$6,2,0)),16666)</f>
        <v>63000000</v>
      </c>
      <c r="C28" s="62"/>
    </row>
    <row r="29" spans="1:3" ht="29" x14ac:dyDescent="0.35">
      <c r="A29" s="18" t="s">
        <v>83</v>
      </c>
      <c r="B29" s="65"/>
      <c r="C29" s="66"/>
    </row>
    <row r="30" spans="1:3" ht="29" x14ac:dyDescent="0.35">
      <c r="A30" s="18" t="s">
        <v>84</v>
      </c>
      <c r="B30" s="67"/>
      <c r="C30" s="68"/>
    </row>
    <row r="31" spans="1:3" ht="18.5" x14ac:dyDescent="0.35">
      <c r="A31" s="26" t="s">
        <v>85</v>
      </c>
      <c r="B31" s="26"/>
      <c r="C31" s="26"/>
    </row>
    <row r="32" spans="1:3" x14ac:dyDescent="0.35">
      <c r="A32" s="27" t="s">
        <v>86</v>
      </c>
      <c r="B32" s="57"/>
      <c r="C32" s="57"/>
    </row>
    <row r="33" spans="1:3" x14ac:dyDescent="0.35">
      <c r="A33" s="27" t="s">
        <v>87</v>
      </c>
      <c r="B33" s="57"/>
      <c r="C33" s="57"/>
    </row>
    <row r="34" spans="1:3" x14ac:dyDescent="0.35">
      <c r="A34" s="24"/>
      <c r="B34" s="24"/>
      <c r="C34" s="24"/>
    </row>
    <row r="35" spans="1:3" x14ac:dyDescent="0.35">
      <c r="A35" s="24"/>
      <c r="B35" s="24"/>
      <c r="C35" s="24"/>
    </row>
    <row r="36" spans="1:3" x14ac:dyDescent="0.35">
      <c r="A36" s="24"/>
      <c r="B36" s="24"/>
      <c r="C36" s="24"/>
    </row>
    <row r="37" spans="1:3" x14ac:dyDescent="0.35">
      <c r="A37" s="24"/>
      <c r="B37" s="24"/>
      <c r="C37" s="24"/>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0" t="s">
        <v>88</v>
      </c>
      <c r="B1" s="50"/>
      <c r="C1" s="50"/>
    </row>
    <row r="2" spans="1:3" ht="17.149999999999999" customHeight="1" x14ac:dyDescent="0.35">
      <c r="A2" s="10" t="s">
        <v>27</v>
      </c>
      <c r="B2" s="51" t="str">
        <f>'[2]AUTOS NOTA 321'!B2:C2</f>
        <v xml:space="preserve">SINIESTRO   LEGIS </v>
      </c>
      <c r="C2" s="52"/>
    </row>
    <row r="3" spans="1:3" ht="16" customHeight="1" x14ac:dyDescent="0.35">
      <c r="A3" s="5" t="s">
        <v>1</v>
      </c>
      <c r="B3" s="33" t="str">
        <f>'GENERALES NOTA 322'!B2:C2</f>
        <v>11001310303620240034300</v>
      </c>
      <c r="C3" s="33"/>
    </row>
    <row r="4" spans="1:3" x14ac:dyDescent="0.35">
      <c r="A4" s="5" t="s">
        <v>2</v>
      </c>
      <c r="B4" s="33" t="str">
        <f>'GENERALES NOTA 322'!B3:C3</f>
        <v>Juzgado 36 Civil del Circuito de Bogotá D.C.</v>
      </c>
      <c r="C4" s="33"/>
    </row>
    <row r="5" spans="1:3" ht="29.15" customHeight="1" x14ac:dyDescent="0.35">
      <c r="A5" s="5" t="s">
        <v>3</v>
      </c>
      <c r="B5" s="33" t="str">
        <f>'GENERALES NOTA 322'!B4:C4</f>
        <v>Fondos de Empleados Almacenes Éxito S.A.
Presente Agencia de Seguros S.A.
Allianz Seguros de Vida S.A.
Seguros de Vida Suramericana S.A.</v>
      </c>
      <c r="C5" s="33"/>
    </row>
    <row r="6" spans="1:3" x14ac:dyDescent="0.35">
      <c r="A6" s="5" t="s">
        <v>4</v>
      </c>
      <c r="B6" s="33" t="str">
        <f>'GENERALES NOTA 322'!B5:C5</f>
        <v>Luz Estrella Murcia Rodríguez</v>
      </c>
      <c r="C6" s="33"/>
    </row>
    <row r="7" spans="1:3" ht="43.5" customHeight="1" x14ac:dyDescent="0.35">
      <c r="A7" s="5" t="s">
        <v>5</v>
      </c>
      <c r="B7" s="33" t="str">
        <f>'GENERALES NOTA 322'!B6:C6</f>
        <v>DEMANDA DIRECTA</v>
      </c>
      <c r="C7" s="33"/>
    </row>
    <row r="8" spans="1:3" x14ac:dyDescent="0.35">
      <c r="A8" s="5" t="s">
        <v>89</v>
      </c>
      <c r="B8" s="33"/>
      <c r="C8" s="33"/>
    </row>
    <row r="9" spans="1:3" x14ac:dyDescent="0.35">
      <c r="A9" s="12" t="s">
        <v>77</v>
      </c>
      <c r="B9" s="77"/>
      <c r="C9" s="77"/>
    </row>
    <row r="10" spans="1:3" x14ac:dyDescent="0.35">
      <c r="A10" s="12" t="s">
        <v>90</v>
      </c>
      <c r="B10" s="33"/>
      <c r="C10" s="33"/>
    </row>
    <row r="11" spans="1:3" ht="29" x14ac:dyDescent="0.35">
      <c r="A11" s="12" t="s">
        <v>91</v>
      </c>
      <c r="B11" s="78"/>
      <c r="C11" s="56"/>
    </row>
    <row r="12" spans="1:3" ht="58" x14ac:dyDescent="0.35">
      <c r="A12" s="5" t="s">
        <v>92</v>
      </c>
      <c r="B12" s="33"/>
      <c r="C12" s="33"/>
    </row>
    <row r="13" spans="1:3" ht="58" x14ac:dyDescent="0.35">
      <c r="A13" s="5" t="s">
        <v>93</v>
      </c>
      <c r="B13" s="33"/>
      <c r="C13" s="33"/>
    </row>
    <row r="14" spans="1:3" x14ac:dyDescent="0.35">
      <c r="A14" s="5" t="s">
        <v>94</v>
      </c>
      <c r="B14" s="9"/>
      <c r="C14" s="9"/>
    </row>
    <row r="15" spans="1:3" x14ac:dyDescent="0.35">
      <c r="A15" s="12" t="s">
        <v>95</v>
      </c>
      <c r="B15" s="33"/>
      <c r="C15" s="33"/>
    </row>
    <row r="16" spans="1:3" x14ac:dyDescent="0.35">
      <c r="A16" s="9" t="s">
        <v>96</v>
      </c>
      <c r="B16" s="56"/>
      <c r="C16" s="5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97</v>
      </c>
    </row>
    <row r="2" spans="1:1" x14ac:dyDescent="0.35">
      <c r="A2"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31</v>
      </c>
      <c r="B1" t="s">
        <v>99</v>
      </c>
      <c r="C1" s="8" t="s">
        <v>35</v>
      </c>
      <c r="D1" s="8" t="s">
        <v>39</v>
      </c>
      <c r="E1" s="3" t="s">
        <v>40</v>
      </c>
      <c r="F1" s="2" t="s">
        <v>72</v>
      </c>
      <c r="G1" s="2" t="s">
        <v>100</v>
      </c>
      <c r="H1" s="4">
        <v>0.7</v>
      </c>
      <c r="I1" t="s">
        <v>101</v>
      </c>
      <c r="J1" t="s">
        <v>102</v>
      </c>
      <c r="L1" t="s">
        <v>6</v>
      </c>
    </row>
    <row r="2" spans="1:12" x14ac:dyDescent="0.35">
      <c r="A2" t="s">
        <v>103</v>
      </c>
      <c r="B2" t="s">
        <v>98</v>
      </c>
      <c r="C2" t="s">
        <v>104</v>
      </c>
      <c r="D2" s="2" t="s">
        <v>105</v>
      </c>
      <c r="E2" s="1" t="s">
        <v>106</v>
      </c>
      <c r="F2" s="2" t="s">
        <v>107</v>
      </c>
      <c r="G2" s="2" t="s">
        <v>108</v>
      </c>
      <c r="H2" s="4">
        <v>0.25</v>
      </c>
      <c r="I2" t="s">
        <v>109</v>
      </c>
      <c r="J2" t="s">
        <v>110</v>
      </c>
      <c r="L2" t="s">
        <v>111</v>
      </c>
    </row>
    <row r="3" spans="1:12" x14ac:dyDescent="0.35">
      <c r="A3" t="s">
        <v>112</v>
      </c>
      <c r="C3" t="s">
        <v>113</v>
      </c>
      <c r="D3" s="2" t="s">
        <v>114</v>
      </c>
      <c r="E3" s="1" t="s">
        <v>115</v>
      </c>
      <c r="F3" s="2" t="s">
        <v>116</v>
      </c>
      <c r="G3" s="2" t="s">
        <v>117</v>
      </c>
      <c r="H3" s="4">
        <v>0.55000000000000004</v>
      </c>
      <c r="I3" t="s">
        <v>118</v>
      </c>
      <c r="J3" t="s">
        <v>119</v>
      </c>
    </row>
    <row r="4" spans="1:12" x14ac:dyDescent="0.35">
      <c r="A4" t="s">
        <v>120</v>
      </c>
      <c r="C4" t="s">
        <v>121</v>
      </c>
      <c r="E4" s="1" t="s">
        <v>122</v>
      </c>
      <c r="G4" s="2" t="s">
        <v>74</v>
      </c>
      <c r="H4" s="4">
        <v>0.15</v>
      </c>
      <c r="I4" t="s">
        <v>123</v>
      </c>
      <c r="J4" t="s">
        <v>124</v>
      </c>
    </row>
    <row r="5" spans="1:12" x14ac:dyDescent="0.35">
      <c r="A5" t="s">
        <v>125</v>
      </c>
      <c r="E5" s="1" t="s">
        <v>126</v>
      </c>
      <c r="G5" s="2" t="s">
        <v>127</v>
      </c>
      <c r="H5" s="4">
        <v>0.7</v>
      </c>
      <c r="I5" t="s">
        <v>128</v>
      </c>
      <c r="J5" t="s">
        <v>129</v>
      </c>
    </row>
    <row r="6" spans="1:12" x14ac:dyDescent="0.35">
      <c r="E6" s="1" t="s">
        <v>130</v>
      </c>
      <c r="G6" s="2" t="s">
        <v>131</v>
      </c>
      <c r="H6" s="4">
        <v>0.3</v>
      </c>
      <c r="J6" t="s">
        <v>132</v>
      </c>
    </row>
    <row r="7" spans="1:12" x14ac:dyDescent="0.35">
      <c r="E7" s="1" t="s">
        <v>133</v>
      </c>
      <c r="G7" s="2" t="s">
        <v>107</v>
      </c>
    </row>
    <row r="8" spans="1:12" x14ac:dyDescent="0.35">
      <c r="E8" s="1" t="s">
        <v>134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2024-10-15T20:35:08Z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