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68" documentId="8_{AFE18957-500A-41BF-9249-D6139AE5586C}" xr6:coauthVersionLast="47" xr6:coauthVersionMax="47" xr10:uidLastSave="{FE2D664E-2FD3-4DB9-B730-B3FE9AD34B61}"/>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6" i="11"/>
  <c r="B17" i="11"/>
  <c r="B28" i="11" s="1"/>
  <c r="C11" i="11"/>
  <c r="C10" i="11"/>
  <c r="B7" i="10"/>
  <c r="B7" i="14"/>
  <c r="B6" i="14"/>
  <c r="B5" i="14"/>
  <c r="B4" i="14"/>
  <c r="B3" i="14"/>
  <c r="B2" i="14"/>
  <c r="B4" i="11"/>
  <c r="B5" i="11"/>
  <c r="B7" i="11"/>
  <c r="B3" i="11"/>
  <c r="B4" i="10"/>
  <c r="B5" i="10"/>
  <c r="B6" i="10"/>
  <c r="B3" i="10"/>
</calcChain>
</file>

<file path=xl/sharedStrings.xml><?xml version="1.0" encoding="utf-8"?>
<sst xmlns="http://schemas.openxmlformats.org/spreadsheetml/2006/main" count="196" uniqueCount="155">
  <si>
    <t>SOLICITUD DE ANTECEDENTES -ABOGADO EXTERNO-</t>
  </si>
  <si>
    <t>Radicado(23 digitos)</t>
  </si>
  <si>
    <t>08001310500820230027500</t>
  </si>
  <si>
    <t>Juzgado</t>
  </si>
  <si>
    <t>008 LABORAL CIRCUITO BARRANQUILLA</t>
  </si>
  <si>
    <t>Demandado</t>
  </si>
  <si>
    <t>COLFONDOS Y OTRO</t>
  </si>
  <si>
    <t xml:space="preserve">Demandante </t>
  </si>
  <si>
    <t xml:space="preserve"> EDGARDO PANTOJA BRILES. C.C: 7.472.690</t>
  </si>
  <si>
    <t>Tipo de vinculacion compañía</t>
  </si>
  <si>
    <t>LLAMADA EN GARANTIA</t>
  </si>
  <si>
    <t>Nombre de lesionado o muerto (s)</t>
  </si>
  <si>
    <t>N/A</t>
  </si>
  <si>
    <t>Fecha de los hechos</t>
  </si>
  <si>
    <t>01/10/1996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</si>
  <si>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</si>
  <si>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</si>
  <si>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</si>
  <si>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</si>
  <si>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</si>
  <si>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EDGARDO PANTOJA BRILES, IDENTIFICADO CON LA C.C: 7.472.690, SE TRASLADÓ DEL RPM AL RAIS EL 01/10/1996, REALIZÁNDOLO A LA AFP COLMENA, HOY PROTECCIÓN S.A. ESTA ENTIDAD AL MOMENTO DEL TRASLADO DE RÉGIMEN PENSIONAL NO LE DIO AL DEMANDANTE NINGÚN TIPO DE INFORMACIÓN CLARA, PRECISA Y COMPRENSIBLE SOBRE LAS CONSECUENCIAS QUE LE TRAERÍA EL MENCIONADO TRASLADO DE RÉGIMEN PENSIONAL, POR LO TANTO, ESTE NO ESTUVO PRECEDIDO BAJO LOS PARÁMETROS DE LIBERTAD INFORMADA Y MUCHO MENOS DEL REAL CONSENTIMIENTO. POSTERIORMENTE, EL ACTOR SE TRASLADÓ A COLFONDOS S.A. EL DEMANDANTE SOLICITÓ EL REGRESO AL RPM. MEDIANTE OFICIO DEL 04/12/2009 COLFONDOS S.A., INFORMÓ LA APROBACIÓN DE SU REGRESO AL RPM, TRASLADANDO PARA ELLO LOS APORTES AL EXTINTO ISS. EL SEÑOR EDAGARDO PANTOJA BRILES, SOLICITÓ SU PENSIÓN DE VEJEZ A COLPENSIONES, QUIEN MEDIANTE RESOLUCIÓN NO. GNR 33912 DEL 07/02/2014 NEGÓ LA PRESTACIÓN RECLAMADA. POSTERIORMENTE, COLPENSIONES RECONOCIÓ LA PENSIÓN DE VEJEZ AL DEMANDANTE EN LOS TÉRMINOS DE LA LEY 797 DEL 2003 CON 1276 SEMANAS COTIZADAS Y UNA TASA DE RETORNO DEL 61.51%. AFIRMA QUE ES DERECHOSO DEL RÉGIMEN DE TRANSICIÓN ESTABLECIDO EN EL ARTÍCULO 36 DE LA LEY 100 DE 1993, QUE LE DA DAERECHO A TENER UNA TASA DE REEMPLAZO DEL 90%.</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</si>
  <si>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</si>
  <si>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</si>
  <si>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</si>
  <si>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</si>
  <si>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</si>
  <si>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</si>
  <si>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</si>
  <si>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</si>
  <si>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</si>
  <si>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</si>
  <si>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</si>
  <si>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</si>
  <si>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</si>
  <si>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</si>
  <si>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</si>
  <si>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</si>
  <si>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04/10/2024 (Notificación personal)</t>
  </si>
  <si>
    <t xml:space="preserve">Fecha de contestacion </t>
  </si>
  <si>
    <t>21/10/2024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</si>
  <si>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</si>
  <si>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</si>
  <si>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</si>
  <si>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</si>
  <si>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</si>
  <si>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</si>
  <si>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</si>
  <si>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</si>
  <si>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</si>
  <si>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</si>
  <si>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</si>
  <si>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</si>
  <si>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</si>
  <si>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</si>
  <si>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</si>
  <si>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</si>
  <si>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</si>
  <si>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</si>
  <si>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</si>
  <si>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</si>
  <si>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</si>
  <si>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</si>
  <si>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</si>
  <si>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</si>
  <si>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</si>
  <si>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</si>
  <si>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</si>
  <si>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</si>
  <si>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</si>
  <si>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</si>
  <si>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</si>
  <si>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</si>
  <si>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</si>
  <si>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</si>
  <si>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</si>
  <si>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</si>
  <si>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</si>
  <si>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</si>
  <si>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</si>
  <si>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</si>
  <si>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</si>
  <si>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</si>
  <si>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</si>
  <si>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</si>
  <si>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</si>
  <si>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</si>
  <si>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AJR2620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</si>
  <si>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</si>
  <si>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</si>
  <si>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</si>
  <si>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</si>
  <si>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</si>
  <si>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</si>
  <si>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se vinculó al RAIS desde el 01 de octubre de 1996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</si>
  <si>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</si>
  <si>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</si>
  <si>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</si>
  <si>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</si>
  <si>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</si>
  <si>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</si>
  <si>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</si>
  <si>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</si>
  <si>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</si>
  <si>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</si>
  <si>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FALTA DE LEGITIMACIÓN EN LA CAUSA POR PASIVA DE ALLIANZ SEGUROS DE VIDA S.A. E INDEBIDA INTEGRACIÓN DE LA ASEGURADORA EN CALIDAD DE LITISCONSORTE NECESARIO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IMPROCEDENCIA DE RETORNAR RUBROS POR PARTE DEL RAIS, POR CUANTO EL DEMANDANTE YA SE ENCUENTRA PENSIONADO EN EL RPM 
13.AFILIACIÓN LIBRE Y ESPONTÁNEA DEL SEÑOR WILLIAM RONCANCIO TORO AL RÉGIMEN DE AHORRO INDIVIDIAL CON SOLIDARIDAD
14.ERROR DE DERECHO NO VICIA EL CONSENTIMIENTO
15. EL TRASLADO ENTRE ADMINISTRADORAS DEL RAIS DENOTA LA VOLUNTAD DEL AFILIADO DE PERMANECER EN EL RÉGIMEN DE AHORRO INDIVIDUAL CON SOLIDARIDAD Y CONSIGO, SE CONFIGURA UN ACTO DE RELACIONAMIENTO QUE PRESUPONE EL CONOCIMIENTO DEL FUNCIONAMIENTO DE DICHO RÉGIMEN    
16.PROHIBICIÓN DEL TRASLADO DEL RÉGIMEN DE AHORRO INDIVIDUAL CON SOLIDARIDAD AL RÉGIMEN DE PRIMA MEDIA CON PRESTACIÓN DEFINIDA  
17.	INEXISTENCIA DE LA OBLIGACIÓN DE DEVOLVER EL SEGURO PREVISIONAL CUANDO SE DECLARA LA NULIDAD Y/O INEFICACIA DE LA AFILIACIÓN POR FALTA DE CAUSA Y PORQUE AFECTA DERECHOS DE TERCEROS DE BUENA FE 
18.	PRESCRIPCION 
19.	BUENA FE 
20.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</si>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</sst>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horizontal="left"/>
    </xf>
    <xf numFmtId="0" fontId="9" fillId="0" borderId="3" xfId="0" applyFont="1" applyBorder="1" applyAlignment="1">
      <alignment horizontal="left"/>
    </xf>
    <xf numFmtId="0" fontId="2" fillId="0" borderId="1" xfId="0" applyFont="1" applyBorder="1" applyAlignment="1">
      <alignment horizontal="justify" vertical="top" wrapText="1"/>
    </xf>
    <xf numFmtId="14" fontId="9" fillId="0" borderId="2" xfId="0" applyNumberFormat="1" applyFont="1" applyBorder="1" applyAlignment="1">
      <alignment horizontal="left"/>
    </xf>
    <xf numFmtId="0" fontId="9" fillId="0" borderId="15" xfId="0" applyFont="1" applyBorder="1" applyAlignment="1">
      <alignment horizontal="left"/>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2" sqref="B2:C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7" t="s">
        <v>19</v>
      </c>
      <c r="B12" s="40" t="s">
        <v>20</v>
      </c>
      <c r="C12" s="40"/>
    </row>
    <row r="13" spans="1:3" ht="30" customHeight="1">
      <c r="A13" s="47"/>
      <c r="B13" s="40"/>
      <c r="C13" s="40"/>
    </row>
    <row r="14" spans="1:3" ht="73.5" customHeight="1">
      <c r="A14" s="47"/>
      <c r="B14" s="40"/>
      <c r="C14" s="40"/>
    </row>
    <row r="15" spans="1:3" ht="30">
      <c r="A15" s="5" t="s">
        <v>21</v>
      </c>
      <c r="B15" s="50" t="s">
        <v>22</v>
      </c>
      <c r="C15" s="91"/>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48">
        <v>45606</v>
      </c>
      <c r="C27" s="49"/>
    </row>
    <row r="28" spans="1:3">
      <c r="A28" s="5" t="s">
        <v>36</v>
      </c>
      <c r="B28" s="45" t="s">
        <v>37</v>
      </c>
      <c r="C28" s="46"/>
    </row>
    <row r="29" spans="1:3">
      <c r="A29" s="5" t="s">
        <v>38</v>
      </c>
      <c r="B29" s="45" t="s">
        <v>39</v>
      </c>
      <c r="C29" s="46"/>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31"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40</v>
      </c>
      <c r="B1" s="55"/>
      <c r="C1" s="55"/>
    </row>
    <row r="2" spans="1:3">
      <c r="A2" s="13" t="s">
        <v>41</v>
      </c>
      <c r="B2" s="56" t="s">
        <v>42</v>
      </c>
      <c r="C2" s="57"/>
    </row>
    <row r="3" spans="1:3">
      <c r="A3" s="5" t="s">
        <v>1</v>
      </c>
      <c r="B3" s="40" t="str">
        <f>'GENERALES NOTA 322'!B2:C2</f>
        <v>08001310500820230027500</v>
      </c>
      <c r="C3" s="40"/>
    </row>
    <row r="4" spans="1:3">
      <c r="A4" s="5" t="s">
        <v>3</v>
      </c>
      <c r="B4" s="40" t="str">
        <f>'GENERALES NOTA 322'!B3:C3</f>
        <v>008 LABORAL CIRCUITO BARRANQUILLA</v>
      </c>
      <c r="C4" s="40"/>
    </row>
    <row r="5" spans="1:3">
      <c r="A5" s="5" t="s">
        <v>5</v>
      </c>
      <c r="B5" s="40" t="str">
        <f>'GENERALES NOTA 322'!B4:C4</f>
        <v>COLFONDOS Y OTRO</v>
      </c>
      <c r="C5" s="40"/>
    </row>
    <row r="6" spans="1:3">
      <c r="A6" s="5" t="s">
        <v>7</v>
      </c>
      <c r="B6" s="40" t="str">
        <f>'GENERALES NOTA 322'!B5:C5</f>
        <v xml:space="preserve"> EDGARDO PANTOJA BRILES. C.C: 7.472.690</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6"/>
      <c r="C10" s="58"/>
    </row>
    <row r="11" spans="1:3">
      <c r="A11" s="13" t="s">
        <v>45</v>
      </c>
      <c r="B11" s="56"/>
      <c r="C11" s="57"/>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9" t="s">
        <v>50</v>
      </c>
      <c r="B16" s="40"/>
      <c r="C16" s="40"/>
    </row>
    <row r="17" spans="1:3">
      <c r="A17" s="60"/>
      <c r="B17" s="9" t="s">
        <v>51</v>
      </c>
      <c r="C17" s="10" t="s">
        <v>52</v>
      </c>
    </row>
    <row r="18" spans="1:3">
      <c r="A18" s="60"/>
      <c r="B18" s="11"/>
      <c r="C18" s="11"/>
    </row>
    <row r="19" spans="1:3">
      <c r="A19" s="60"/>
      <c r="B19" s="11"/>
      <c r="C19" s="11"/>
    </row>
    <row r="20" spans="1:3">
      <c r="A20" s="60"/>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1" t="s">
        <v>59</v>
      </c>
      <c r="B27" s="61"/>
      <c r="C27" s="61"/>
    </row>
    <row r="28" spans="1:3" ht="14.45" customHeight="1">
      <c r="A28" s="62" t="s">
        <v>60</v>
      </c>
      <c r="B28" s="63"/>
      <c r="C28" s="31"/>
    </row>
    <row r="29" spans="1:3" ht="14.45" customHeight="1">
      <c r="A29" s="64" t="s">
        <v>61</v>
      </c>
      <c r="B29" s="65"/>
      <c r="C29" s="31"/>
    </row>
    <row r="30" spans="1:3" ht="14.45" customHeight="1">
      <c r="A30" s="64" t="s">
        <v>62</v>
      </c>
      <c r="B30" s="65"/>
      <c r="C30" s="32"/>
    </row>
    <row r="31" spans="1:3" ht="14.45" customHeight="1">
      <c r="A31" s="64" t="s">
        <v>63</v>
      </c>
      <c r="B31" s="65"/>
      <c r="C31" s="31"/>
    </row>
    <row r="32" spans="1:3">
      <c r="A32" s="64" t="s">
        <v>64</v>
      </c>
      <c r="B32" s="65"/>
      <c r="C32" s="31"/>
    </row>
    <row r="33" spans="1:3" ht="14.45" customHeight="1">
      <c r="A33" s="64" t="s">
        <v>65</v>
      </c>
      <c r="B33" s="65"/>
      <c r="C33" s="31"/>
    </row>
    <row r="34" spans="1:3" ht="14.45" customHeight="1">
      <c r="A34" s="64" t="s">
        <v>66</v>
      </c>
      <c r="B34" s="65"/>
      <c r="C34" s="33"/>
    </row>
    <row r="35" spans="1:3">
      <c r="A35" s="62" t="s">
        <v>67</v>
      </c>
      <c r="B35" s="63"/>
      <c r="C35" s="34"/>
    </row>
    <row r="36" spans="1:3">
      <c r="A36" s="67" t="s">
        <v>68</v>
      </c>
      <c r="B36" s="67"/>
      <c r="C36" s="67"/>
    </row>
    <row r="37" spans="1:3">
      <c r="A37" s="66" t="s">
        <v>69</v>
      </c>
      <c r="B37" s="66"/>
      <c r="C37" s="11"/>
    </row>
    <row r="38" spans="1:3">
      <c r="A38" s="66" t="s">
        <v>70</v>
      </c>
      <c r="B38" s="66"/>
      <c r="C38" s="11"/>
    </row>
    <row r="39" spans="1:3">
      <c r="A39" s="66" t="s">
        <v>71</v>
      </c>
      <c r="B39" s="66"/>
      <c r="C39" s="11"/>
    </row>
    <row r="40" spans="1:3">
      <c r="A40" s="66" t="s">
        <v>72</v>
      </c>
      <c r="B40" s="66"/>
      <c r="C40" s="11"/>
    </row>
    <row r="41" spans="1:3">
      <c r="A41" s="66" t="s">
        <v>73</v>
      </c>
      <c r="B41" s="66"/>
      <c r="C41" s="11"/>
    </row>
    <row r="42" spans="1:3">
      <c r="A42" s="66" t="s">
        <v>74</v>
      </c>
      <c r="B42" s="66"/>
      <c r="C42" s="11"/>
    </row>
    <row r="43" spans="1:3">
      <c r="A43" s="66" t="s">
        <v>75</v>
      </c>
      <c r="B43" s="66"/>
      <c r="C43" s="11"/>
    </row>
    <row r="44" spans="1:3">
      <c r="A44" s="66" t="s">
        <v>76</v>
      </c>
      <c r="B44" s="66"/>
      <c r="C44" s="11"/>
    </row>
    <row r="45" spans="1:3">
      <c r="A45" s="66" t="s">
        <v>77</v>
      </c>
      <c r="B45" s="66"/>
      <c r="C45" s="11"/>
    </row>
    <row r="46" spans="1:3">
      <c r="A46" s="66" t="s">
        <v>78</v>
      </c>
      <c r="B46" s="66"/>
      <c r="C46" s="11"/>
    </row>
    <row r="47" spans="1:3">
      <c r="A47" s="66" t="s">
        <v>79</v>
      </c>
      <c r="B47" s="66"/>
      <c r="C47" s="11"/>
    </row>
    <row r="48" spans="1:3">
      <c r="A48" s="66" t="s">
        <v>80</v>
      </c>
      <c r="B48" s="66"/>
      <c r="C48" s="11"/>
    </row>
    <row r="49" spans="1:3">
      <c r="A49" s="66" t="s">
        <v>81</v>
      </c>
      <c r="B49" s="66"/>
      <c r="C49" s="11"/>
    </row>
    <row r="50" spans="1:3">
      <c r="A50" s="66" t="s">
        <v>82</v>
      </c>
      <c r="B50" s="66"/>
      <c r="C50" s="11"/>
    </row>
    <row r="51" spans="1:3">
      <c r="A51" s="66" t="s">
        <v>83</v>
      </c>
      <c r="B51" s="66"/>
      <c r="C51" s="11"/>
    </row>
    <row r="52" spans="1:3">
      <c r="A52" s="66" t="s">
        <v>84</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85</v>
      </c>
      <c r="B1" s="55"/>
      <c r="C1" s="55"/>
    </row>
    <row r="2" spans="1:6">
      <c r="A2" s="20" t="s">
        <v>41</v>
      </c>
      <c r="B2" s="85" t="s">
        <v>86</v>
      </c>
      <c r="C2" s="86"/>
    </row>
    <row r="3" spans="1:6">
      <c r="A3" s="21" t="s">
        <v>1</v>
      </c>
      <c r="B3" s="87" t="str">
        <f>'GENERALES NOTA 322'!B2:C2</f>
        <v>08001310500820230027500</v>
      </c>
      <c r="C3" s="87"/>
    </row>
    <row r="4" spans="1:6">
      <c r="A4" s="21" t="s">
        <v>3</v>
      </c>
      <c r="B4" s="87" t="str">
        <f>'GENERALES NOTA 322'!B3:C3</f>
        <v>008 LABORAL CIRCUITO BARRANQUILLA</v>
      </c>
      <c r="C4" s="87"/>
    </row>
    <row r="5" spans="1:6">
      <c r="A5" s="21" t="s">
        <v>5</v>
      </c>
      <c r="B5" s="87" t="str">
        <f>'GENERALES NOTA 322'!B4:C4</f>
        <v>COLFONDOS Y OTRO</v>
      </c>
      <c r="C5" s="87"/>
    </row>
    <row r="6" spans="1:6" ht="14.45" customHeight="1">
      <c r="A6" s="21" t="s">
        <v>7</v>
      </c>
      <c r="B6" s="87" t="str">
        <f>'GENERALES NOTA 322'!B5:C5</f>
        <v xml:space="preserve"> EDGARDO PANTOJA BRILES. C.C: 7.472.690</v>
      </c>
      <c r="C6" s="87"/>
    </row>
    <row r="7" spans="1:6">
      <c r="A7" s="21" t="s">
        <v>9</v>
      </c>
      <c r="B7" s="87" t="str">
        <f>'GENERALES NOTA 322'!B6:C6</f>
        <v>LLAMADA EN GARANTIA</v>
      </c>
      <c r="C7" s="87"/>
    </row>
    <row r="8" spans="1:6" ht="30">
      <c r="A8" s="21" t="s">
        <v>21</v>
      </c>
      <c r="B8" s="81" t="str">
        <f>'GENERALES NOTA 322'!B15:C15</f>
        <v>NO ES POSIBLE CUANTIFICAR LAS PRETENSIONES DE LA DEMANDA EN ATENCIÓN A LA NATURALEZA DEL PROCESO.</v>
      </c>
      <c r="C8" s="82"/>
    </row>
    <row r="9" spans="1:6">
      <c r="A9" s="88" t="s">
        <v>23</v>
      </c>
      <c r="B9" s="72" t="s">
        <v>24</v>
      </c>
      <c r="C9" s="73"/>
    </row>
    <row r="10" spans="1:6">
      <c r="A10" s="88"/>
      <c r="B10" s="22" t="s">
        <v>25</v>
      </c>
      <c r="C10" s="19">
        <f>'GENERALES NOTA 322'!C17</f>
        <v>0</v>
      </c>
    </row>
    <row r="11" spans="1:6">
      <c r="A11" s="88"/>
      <c r="B11" s="22" t="s">
        <v>26</v>
      </c>
      <c r="C11" s="19">
        <f>'GENERALES NOTA 322'!C18</f>
        <v>0</v>
      </c>
    </row>
    <row r="12" spans="1:6">
      <c r="A12" s="88"/>
      <c r="B12" s="72"/>
      <c r="C12" s="73"/>
    </row>
    <row r="13" spans="1:6">
      <c r="A13" s="88"/>
      <c r="B13" s="22" t="s">
        <v>87</v>
      </c>
      <c r="C13" s="24"/>
    </row>
    <row r="14" spans="1:6">
      <c r="A14" s="88"/>
      <c r="B14" s="22" t="s">
        <v>88</v>
      </c>
      <c r="C14" s="24"/>
      <c r="E14" t="s">
        <v>89</v>
      </c>
      <c r="F14" s="17">
        <v>0.7</v>
      </c>
    </row>
    <row r="15" spans="1:6">
      <c r="A15" s="23" t="s">
        <v>90</v>
      </c>
      <c r="B15" s="85" t="s">
        <v>91</v>
      </c>
      <c r="C15" s="86"/>
    </row>
    <row r="16" spans="1:6" ht="15" customHeight="1">
      <c r="A16" s="21" t="s">
        <v>92</v>
      </c>
      <c r="B16" s="83" t="s">
        <v>93</v>
      </c>
      <c r="C16" s="84"/>
    </row>
    <row r="17" spans="1:3" ht="28.5" customHeight="1">
      <c r="A17" s="14" t="s">
        <v>94</v>
      </c>
      <c r="B17" s="74">
        <f>((C19+C20+C22+C23)-C26)*C25*C27</f>
        <v>0</v>
      </c>
      <c r="C17" s="74"/>
    </row>
    <row r="18" spans="1:3">
      <c r="A18" s="23" t="s">
        <v>95</v>
      </c>
      <c r="B18" s="75" t="s">
        <v>24</v>
      </c>
      <c r="C18" s="76"/>
    </row>
    <row r="19" spans="1:3">
      <c r="A19" s="70"/>
      <c r="B19" s="22" t="s">
        <v>25</v>
      </c>
      <c r="C19" s="19">
        <v>0</v>
      </c>
    </row>
    <row r="20" spans="1:3">
      <c r="A20" s="71"/>
      <c r="B20" s="22" t="s">
        <v>26</v>
      </c>
      <c r="C20" s="19">
        <v>0</v>
      </c>
    </row>
    <row r="21" spans="1:3">
      <c r="A21" s="71"/>
      <c r="B21" s="72" t="s">
        <v>27</v>
      </c>
      <c r="C21" s="73"/>
    </row>
    <row r="22" spans="1:3">
      <c r="A22" s="71"/>
      <c r="B22" s="22" t="s">
        <v>87</v>
      </c>
      <c r="C22" s="19">
        <v>0</v>
      </c>
    </row>
    <row r="23" spans="1:3" ht="45">
      <c r="A23" s="71"/>
      <c r="B23" s="22" t="s">
        <v>96</v>
      </c>
      <c r="C23" s="19">
        <v>0</v>
      </c>
    </row>
    <row r="24" spans="1:3">
      <c r="A24" s="71"/>
      <c r="B24" s="72" t="s">
        <v>97</v>
      </c>
      <c r="C24" s="73"/>
    </row>
    <row r="25" spans="1:3">
      <c r="A25" s="25"/>
      <c r="B25" s="22" t="s">
        <v>98</v>
      </c>
      <c r="C25" s="26">
        <v>0</v>
      </c>
    </row>
    <row r="26" spans="1:3">
      <c r="A26" s="27"/>
      <c r="B26" s="22" t="s">
        <v>45</v>
      </c>
      <c r="C26" s="28">
        <v>0</v>
      </c>
    </row>
    <row r="27" spans="1:3">
      <c r="A27" s="27"/>
      <c r="B27" s="22" t="s">
        <v>99</v>
      </c>
      <c r="C27" s="26">
        <v>0</v>
      </c>
    </row>
    <row r="28" spans="1:3">
      <c r="A28" s="18" t="s">
        <v>100</v>
      </c>
      <c r="B28" s="74">
        <f>IFERROR(B17*(VLOOKUP(B15,Hoja2!$G$1:$H$6,2,0)),16666)</f>
        <v>16666</v>
      </c>
      <c r="C28" s="74"/>
    </row>
    <row r="29" spans="1:3" ht="30.75" customHeight="1">
      <c r="A29" s="21" t="s">
        <v>101</v>
      </c>
      <c r="B29" s="77" t="s">
        <v>102</v>
      </c>
      <c r="C29" s="78"/>
    </row>
    <row r="30" spans="1:3" ht="30.75">
      <c r="A30" s="21" t="s">
        <v>103</v>
      </c>
      <c r="B30" s="79" t="s">
        <v>104</v>
      </c>
      <c r="C30" s="80"/>
    </row>
    <row r="31" spans="1:3" ht="18.75">
      <c r="A31" s="29" t="s">
        <v>105</v>
      </c>
      <c r="B31" s="29"/>
      <c r="C31" s="29"/>
    </row>
    <row r="32" spans="1:3">
      <c r="A32" s="30" t="s">
        <v>106</v>
      </c>
      <c r="B32" s="69"/>
      <c r="C32" s="69"/>
    </row>
    <row r="33" spans="1:3">
      <c r="A33" s="30" t="s">
        <v>107</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108</v>
      </c>
      <c r="B1" s="55"/>
      <c r="C1" s="55"/>
    </row>
    <row r="2" spans="1:3" ht="17.100000000000001" customHeight="1">
      <c r="A2" s="13" t="s">
        <v>41</v>
      </c>
      <c r="B2" s="56" t="str">
        <f>'[2]AUTOS NOTA 321'!B2:C2</f>
        <v xml:space="preserve">SINIESTRO   LEGIS </v>
      </c>
      <c r="C2" s="57"/>
    </row>
    <row r="3" spans="1:3" ht="15.95" customHeight="1">
      <c r="A3" s="5" t="s">
        <v>1</v>
      </c>
      <c r="B3" s="40" t="str">
        <f>'GENERALES NOTA 322'!B2:C2</f>
        <v>08001310500820230027500</v>
      </c>
      <c r="C3" s="40"/>
    </row>
    <row r="4" spans="1:3">
      <c r="A4" s="5" t="s">
        <v>3</v>
      </c>
      <c r="B4" s="40" t="str">
        <f>'GENERALES NOTA 322'!B3:C3</f>
        <v>008 LABORAL CIRCUITO BARRANQUILLA</v>
      </c>
      <c r="C4" s="40"/>
    </row>
    <row r="5" spans="1:3" ht="29.1" customHeight="1">
      <c r="A5" s="5" t="s">
        <v>5</v>
      </c>
      <c r="B5" s="40" t="str">
        <f>'GENERALES NOTA 322'!B4:C4</f>
        <v>COLFONDOS Y OTRO</v>
      </c>
      <c r="C5" s="40"/>
    </row>
    <row r="6" spans="1:3">
      <c r="A6" s="5" t="s">
        <v>7</v>
      </c>
      <c r="B6" s="40" t="str">
        <f>'GENERALES NOTA 322'!B5:C5</f>
        <v xml:space="preserve"> EDGARDO PANTOJA BRILES. C.C: 7.472.690</v>
      </c>
      <c r="C6" s="40"/>
    </row>
    <row r="7" spans="1:3" ht="43.5" customHeight="1">
      <c r="A7" s="5" t="s">
        <v>9</v>
      </c>
      <c r="B7" s="40" t="str">
        <f>'GENERALES NOTA 322'!B6:C6</f>
        <v>LLAMADA EN GARANTIA</v>
      </c>
      <c r="C7" s="40"/>
    </row>
    <row r="8" spans="1:3">
      <c r="A8" s="5" t="s">
        <v>109</v>
      </c>
      <c r="B8" s="40"/>
      <c r="C8" s="40"/>
    </row>
    <row r="9" spans="1:3">
      <c r="A9" s="15" t="s">
        <v>95</v>
      </c>
      <c r="B9" s="89"/>
      <c r="C9" s="89"/>
    </row>
    <row r="10" spans="1:3">
      <c r="A10" s="15" t="s">
        <v>110</v>
      </c>
      <c r="B10" s="40"/>
      <c r="C10" s="40"/>
    </row>
    <row r="11" spans="1:3" ht="30">
      <c r="A11" s="15" t="s">
        <v>111</v>
      </c>
      <c r="B11" s="90"/>
      <c r="C11" s="68"/>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2024-10-22T17:37:16Z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