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F6CB5FA4-7E9B-4E5D-BE04-B0D5A6F9DBF4}"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<sst xmlns="http://schemas.openxmlformats.org/spreadsheetml/2006/main" count="195" uniqueCount="154">
  <si>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</si>
  <si>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</si>
  <si>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11001310500920230044300</t>
  </si>
  <si>
    <t>Juzgado</t>
  </si>
  <si>
    <t>009 LABORAL CIRCUITO BOGOTA</t>
  </si>
  <si>
    <t>Demandado</t>
  </si>
  <si>
    <t>COLFONDOS Y OTRO</t>
  </si>
  <si>
    <t xml:space="preserve">Demandante </t>
  </si>
  <si>
    <t>GEORGI SALAS GONZALEZ C.C: 79107564</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</si>
  <si>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</si>
  <si>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</si>
  <si>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</si>
  <si>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</si>
  <si>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</si>
  <si>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</si>
  <si>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</si>
  <si>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</si>
  <si>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</si>
  <si>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</si>
  <si>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</si>
  <si>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GEORGI SALAS GONZALEZ C.C: 79107564 NACIÓ EL 06/07/1961 SE AFILIO AL ISS EL 22/02/1982, QUE REALIZÓ COTIZACIONES DESDE TAL FECHA HASTA 31/12/1994, COMPUTANDO 609 SEMANAS, QUE SE TRASLADÓ DE REGIMEN PENSIONAL EL 06/09/1994 HACIA COLFONDOS S.A., QUE EL ASESOR NO PRESTO INFORMACIÓN CLARA EXPRESA Y OPOTUNA RESPECTO DEL TRASLADO, NO LE ILUSTRARON LAS VENTAJAS Y DESVENTAJAS DEL CAMBIO DE REGIMEN PENSIONAL, NO LE INFORMARON SU DERECHO DE RETRACTO, QUE LE INFORMARON QUE SU PENSIÓN IBA A SER MAS ALTA QUE EN EL RPM, Y QUE SE PODIA PENSIONAR A LOS 60 AÑOS, QUE EL ASESOR LE INFORMÓ QUE EL ISS SE IBA A ACABAR, QUE NO SE LE ENTREGÓ COMPARATIVOS DE LOS REGIMENES, QUE COLFONDOS S.A. INFORMÓ EL 03/10/2023 QUE SU MESADA PENSIONAL CORRESPONDERIA A UN SMLMV, QUE DE ACUERDO CON EL IBC DE LOS ULTIMOS 10 AÑOS LA MESADA QUE PUDIERA OBTENER EN EL RAIS SERIA DE $2.384.789, QUE EL 19/09/2023 RADICÓ PETICIÓN DE TRASLADO EN COLPENSIONES LA CUAL FUE RESUELTA DE FORMA NEGATIVA, QUE LO INFORMADO POR COLFONDOS S.A. NO FUE REAL.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</si>
  <si>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</si>
  <si>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</si>
  <si>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</si>
  <si>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</si>
  <si>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</si>
  <si>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</si>
  <si>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</si>
  <si>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</si>
  <si>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</si>
  <si>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</si>
  <si>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</si>
  <si>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</si>
  <si>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</si>
  <si>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</si>
  <si>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</si>
  <si>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</si>
  <si>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08/10/2024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</si>
  <si>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</si>
  <si>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</si>
  <si>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</si>
  <si>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</si>
  <si>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</si>
  <si>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</si>
  <si>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</si>
  <si>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</si>
  <si>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</si>
  <si>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</si>
  <si>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</si>
  <si>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</si>
  <si>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</si>
  <si>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</si>
  <si>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</si>
  <si>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</si>
  <si>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</si>
  <si>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</si>
  <si>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</si>
  <si>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</si>
  <si>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</si>
  <si>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</si>
  <si>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</si>
  <si>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</si>
  <si>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</si>
  <si>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</si>
  <si>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</si>
  <si>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</si>
  <si>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</si>
  <si>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</si>
  <si>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</si>
  <si>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</si>
  <si>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</si>
  <si>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</si>
  <si>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</si>
  <si>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</si>
  <si>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</si>
  <si>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</si>
  <si>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</si>
  <si>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</si>
  <si>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</si>
  <si>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</si>
  <si>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</si>
  <si>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</si>
  <si>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</si>
  <si>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</si>
  <si>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</si>
  <si>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</si>
  <si>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</si>
  <si>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</si>
  <si>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</si>
  <si>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</si>
  <si>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</si>
  <si>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</si>
  <si>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octubre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</si>
  <si>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</si>
  <si>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</si>
  <si>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</si>
  <si>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</si>
  <si>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</si>
  <si>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</si>
  <si>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</si>
  <si>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</si>
  <si>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</si>
  <si>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</si>
  <si>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ALLIANZ VIDA
EXCEPCIONES DE MÉRITO FRENTE A LA DEMANDA
1.EXCEPCIONES FORMULADAS POR QUIEN EFECTUÓ EL LLAMAMIENTO EN GARANTÍA A MI REPRESENTADA 
2.AFILIACIÓN LIBRE Y ESPONTÁNEA DEL SEÑOR GEORDI SALAS GONZALEZ AL RÉGIMEN DE AHORRO INDIVIDIAL CON SOLIDARIDAD.
3.ERROR DE DERECHO NO VICIA EL CONSENTIMIENTO.
4.PROHIBICIÓN DE TRASLADO DEL RÉGIMEN DE AHORRO INDIVIDUAL CON SOLIDARIDAD AL RÉGIMEN DE PRIMA MEDIA CON PRESTACIÓN DEFINIDA
5. INEXISTENCIA DE LA OBLIGACIÓN DE DEVOLVER EL SEGURO PREVISIONAL CUANDO SE DECLARA LA NULIDAD Y/O INEFICACIA DE LA AFILIACIÓN POR FALTA 
6.PRESCRIPCION
7.BUENA FE
8.GENÉRICA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</si>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</sst>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1" zoomScale="70" zoomScaleNormal="70" workbookViewId="0">
      <selection activeCell="B27" sqref="B27:C27"/>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ht="14.4" customHeight="1"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45582</v>
      </c>
      <c r="C27" s="39"/>
    </row>
    <row r="28" spans="1:3" x14ac:dyDescent="0.3">
      <c r="A28" s="5" t="s">
        <v>36</v>
      </c>
      <c r="B28" s="35" t="s">
        <v>37</v>
      </c>
      <c r="C28" s="35"/>
    </row>
    <row r="29" spans="1:3" x14ac:dyDescent="0.3">
      <c r="A29" s="5" t="s">
        <v>38</v>
      </c>
      <c r="B29" s="35">
        <v>45588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11001310500920230044300</v>
      </c>
      <c r="C3" s="36"/>
    </row>
    <row r="4" spans="1:3" x14ac:dyDescent="0.3">
      <c r="A4" s="5" t="s">
        <v>3</v>
      </c>
      <c r="B4" s="36" t="str">
        <f>'GENERALES NOTA 322'!B3:C3</f>
        <v>009 LABORAL CIRCUITO BOGOTA</v>
      </c>
      <c r="C4" s="36"/>
    </row>
    <row r="5" spans="1:3" x14ac:dyDescent="0.3">
      <c r="A5" s="5" t="s">
        <v>5</v>
      </c>
      <c r="B5" s="36" t="str">
        <f>'GENERALES NOTA 322'!B4:C4</f>
        <v>COLFONDOS Y OTRO</v>
      </c>
      <c r="C5" s="36"/>
    </row>
    <row r="6" spans="1:3" x14ac:dyDescent="0.3">
      <c r="A6" s="5" t="s">
        <v>7</v>
      </c>
      <c r="B6" s="36" t="str">
        <f>'GENERALES NOTA 322'!B5:C5</f>
        <v>GEORGI SALAS GONZALEZ C.C: 79107564</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11001310500920230044300</v>
      </c>
      <c r="C3" s="75"/>
    </row>
    <row r="4" spans="1:6" x14ac:dyDescent="0.3">
      <c r="A4" s="21" t="s">
        <v>3</v>
      </c>
      <c r="B4" s="75" t="str">
        <f>'GENERALES NOTA 322'!B3:C3</f>
        <v>009 LABORAL CIRCUITO BOGOTA</v>
      </c>
      <c r="C4" s="75"/>
    </row>
    <row r="5" spans="1:6" x14ac:dyDescent="0.3">
      <c r="A5" s="21" t="s">
        <v>5</v>
      </c>
      <c r="B5" s="75" t="str">
        <f>'GENERALES NOTA 322'!B4:C4</f>
        <v>COLFONDOS Y OTRO</v>
      </c>
      <c r="C5" s="75"/>
    </row>
    <row r="6" spans="1:6" ht="14.4" customHeight="1" x14ac:dyDescent="0.3">
      <c r="A6" s="21" t="s">
        <v>7</v>
      </c>
      <c r="B6" s="75" t="str">
        <f>'GENERALES NOTA 322'!B5:C5</f>
        <v>GEORGI SALAS GONZALEZ C.C: 79107564</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86</v>
      </c>
      <c r="C13" s="24"/>
    </row>
    <row r="14" spans="1:6" x14ac:dyDescent="0.3">
      <c r="A14" s="76"/>
      <c r="B14" s="22" t="s">
        <v>87</v>
      </c>
      <c r="C14" s="24"/>
      <c r="E14" t="s">
        <v>88</v>
      </c>
      <c r="F14" s="17">
        <v>0.7</v>
      </c>
    </row>
    <row r="15" spans="1:6" x14ac:dyDescent="0.3">
      <c r="A15" s="23" t="s">
        <v>89</v>
      </c>
      <c r="B15" s="73" t="s">
        <v>90</v>
      </c>
      <c r="C15" s="74"/>
    </row>
    <row r="16" spans="1:6" ht="15" customHeight="1" x14ac:dyDescent="0.3">
      <c r="A16" s="21" t="s">
        <v>91</v>
      </c>
      <c r="B16" s="71" t="s">
        <v>92</v>
      </c>
      <c r="C16" s="72"/>
    </row>
    <row r="17" spans="1:3" ht="28.5" customHeight="1" x14ac:dyDescent="0.3">
      <c r="A17" s="14" t="s">
        <v>93</v>
      </c>
      <c r="B17" s="81">
        <f>((C19+C20+C22+C23)-C26)*C25*C27</f>
        <v>0</v>
      </c>
      <c r="C17" s="81"/>
    </row>
    <row r="18" spans="1:3" x14ac:dyDescent="0.3">
      <c r="A18" s="23" t="s">
        <v>94</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86</v>
      </c>
      <c r="C22" s="19">
        <v>0</v>
      </c>
    </row>
    <row r="23" spans="1:3" ht="28.8" x14ac:dyDescent="0.3">
      <c r="A23" s="88"/>
      <c r="B23" s="22" t="s">
        <v>95</v>
      </c>
      <c r="C23" s="19">
        <v>0</v>
      </c>
    </row>
    <row r="24" spans="1:3" x14ac:dyDescent="0.3">
      <c r="A24" s="88"/>
      <c r="B24" s="77" t="s">
        <v>96</v>
      </c>
      <c r="C24" s="78"/>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81">
        <f>IFERROR(B17*(VLOOKUP(B15,Hoja2!$G$1:$H$6,2,0)),16666)</f>
        <v>16666</v>
      </c>
      <c r="C28" s="81"/>
    </row>
    <row r="29" spans="1:3" ht="28.8" x14ac:dyDescent="0.3">
      <c r="A29" s="21" t="s">
        <v>100</v>
      </c>
      <c r="B29" s="82" t="s">
        <v>101</v>
      </c>
      <c r="C29" s="83"/>
    </row>
    <row r="30" spans="1:3" ht="28.8" x14ac:dyDescent="0.3">
      <c r="A30" s="21" t="s">
        <v>102</v>
      </c>
      <c r="B30" s="84" t="s">
        <v>103</v>
      </c>
      <c r="C30" s="85"/>
    </row>
    <row r="31" spans="1:3" ht="18" x14ac:dyDescent="0.3">
      <c r="A31" s="29" t="s">
        <v>104</v>
      </c>
      <c r="B31" s="29"/>
      <c r="C31" s="29"/>
    </row>
    <row r="32" spans="1:3" x14ac:dyDescent="0.3">
      <c r="A32" s="30" t="s">
        <v>105</v>
      </c>
      <c r="B32" s="86"/>
      <c r="C32" s="86"/>
    </row>
    <row r="33" spans="1:3" x14ac:dyDescent="0.3">
      <c r="A33" s="30" t="s">
        <v>106</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107</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11001310500920230044300</v>
      </c>
      <c r="C3" s="36"/>
    </row>
    <row r="4" spans="1:3" x14ac:dyDescent="0.3">
      <c r="A4" s="5" t="s">
        <v>3</v>
      </c>
      <c r="B4" s="36" t="str">
        <f>'GENERALES NOTA 322'!B3:C3</f>
        <v>009 LABORAL CIRCUITO BOGOTA</v>
      </c>
      <c r="C4" s="36"/>
    </row>
    <row r="5" spans="1:3" ht="29.1" customHeight="1" x14ac:dyDescent="0.3">
      <c r="A5" s="5" t="s">
        <v>5</v>
      </c>
      <c r="B5" s="36" t="str">
        <f>'GENERALES NOTA 322'!B4:C4</f>
        <v>COLFONDOS Y OTRO</v>
      </c>
      <c r="C5" s="36"/>
    </row>
    <row r="6" spans="1:3" x14ac:dyDescent="0.3">
      <c r="A6" s="5" t="s">
        <v>7</v>
      </c>
      <c r="B6" s="36" t="str">
        <f>'GENERALES NOTA 322'!B5:C5</f>
        <v>GEORGI SALAS GONZALEZ C.C: 79107564</v>
      </c>
      <c r="C6" s="36"/>
    </row>
    <row r="7" spans="1:3" ht="43.5" customHeight="1" x14ac:dyDescent="0.3">
      <c r="A7" s="5" t="s">
        <v>9</v>
      </c>
      <c r="B7" s="36" t="str">
        <f>'GENERALES NOTA 322'!B6:C6</f>
        <v>LLAMADA EN GARANTIA</v>
      </c>
      <c r="C7" s="36"/>
    </row>
    <row r="8" spans="1:3" x14ac:dyDescent="0.3">
      <c r="A8" s="5" t="s">
        <v>108</v>
      </c>
      <c r="B8" s="36"/>
      <c r="C8" s="36"/>
    </row>
    <row r="9" spans="1:3" x14ac:dyDescent="0.3">
      <c r="A9" s="15" t="s">
        <v>94</v>
      </c>
      <c r="B9" s="89"/>
      <c r="C9" s="89"/>
    </row>
    <row r="10" spans="1:3" x14ac:dyDescent="0.3">
      <c r="A10" s="15" t="s">
        <v>109</v>
      </c>
      <c r="B10" s="36"/>
      <c r="C10" s="36"/>
    </row>
    <row r="11" spans="1:3" ht="28.8" x14ac:dyDescent="0.3">
      <c r="A11" s="15" t="s">
        <v>110</v>
      </c>
      <c r="B11" s="90"/>
      <c r="C11" s="56"/>
    </row>
    <row r="12" spans="1:3" ht="57.6" x14ac:dyDescent="0.3">
      <c r="A12" s="5" t="s">
        <v>111</v>
      </c>
      <c r="B12" s="36"/>
      <c r="C12" s="36"/>
    </row>
    <row r="13" spans="1:3" ht="57.6" x14ac:dyDescent="0.3">
      <c r="A13" s="5" t="s">
        <v>112</v>
      </c>
      <c r="B13" s="36"/>
      <c r="C13" s="36"/>
    </row>
    <row r="14" spans="1:3" x14ac:dyDescent="0.3">
      <c r="A14" s="5" t="s">
        <v>113</v>
      </c>
      <c r="B14" s="11"/>
      <c r="C14" s="11"/>
    </row>
    <row r="15" spans="1:3" x14ac:dyDescent="0.3">
      <c r="A15" s="15" t="s">
        <v>114</v>
      </c>
      <c r="B15" s="36"/>
      <c r="C15" s="36"/>
    </row>
    <row r="16" spans="1:3" x14ac:dyDescent="0.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2024-10-23T19:59:36Z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