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aboga\Downloads\"/>
    </mc:Choice>
  </mc:AlternateContent>
  <xr:revisionPtr revIDLastSave="0" documentId="8_{8CCFCEE0-330A-48BD-9F71-1429FFCF76FF}" xr6:coauthVersionLast="47" xr6:coauthVersionMax="47" xr10:uidLastSave="{00000000-0000-0000-0000-000000000000}"/>
  <bookViews>
    <workbookView xWindow="-110" yWindow="-110" windowWidth="19420" windowHeight="10300"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 r:id="rId10"/>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18" l="1"/>
  <c r="B27" i="18" s="1"/>
  <c r="B8" i="18"/>
  <c r="G22" i="17"/>
  <c r="G24" i="17" s="1"/>
  <c r="H21" i="17"/>
  <c r="H23" i="17" s="1"/>
  <c r="H25" i="17" s="1"/>
  <c r="G21" i="17"/>
  <c r="G23" i="17" s="1"/>
  <c r="G25" i="17" s="1"/>
  <c r="F21" i="17"/>
  <c r="F23" i="17" s="1"/>
  <c r="F25" i="17" s="1"/>
  <c r="E21" i="17"/>
  <c r="E23" i="17" s="1"/>
  <c r="E25" i="17" s="1"/>
  <c r="D21" i="17"/>
  <c r="D23" i="17" s="1"/>
  <c r="D25" i="17" s="1"/>
  <c r="H20" i="17"/>
  <c r="H22" i="17" s="1"/>
  <c r="H24" i="17" s="1"/>
  <c r="G20" i="17"/>
  <c r="F20" i="17"/>
  <c r="F22" i="17" s="1"/>
  <c r="F24" i="17" s="1"/>
  <c r="E20" i="17"/>
  <c r="E22" i="17" s="1"/>
  <c r="E24" i="17" s="1"/>
  <c r="D20" i="17"/>
  <c r="D22" i="17" s="1"/>
  <c r="D24" i="17" s="1"/>
  <c r="B4" i="11"/>
  <c r="B2" i="11"/>
  <c r="D34" i="5"/>
  <c r="D35" i="5"/>
  <c r="B8" i="17"/>
  <c r="B7" i="18"/>
  <c r="B6" i="18"/>
  <c r="B5" i="18"/>
  <c r="B4" i="18"/>
  <c r="B3" i="18"/>
  <c r="B2" i="18"/>
  <c r="B7" i="17"/>
  <c r="B6" i="17"/>
  <c r="B5" i="17"/>
  <c r="B4" i="17"/>
  <c r="B3" i="17"/>
  <c r="B2" i="17"/>
  <c r="B17" i="11"/>
  <c r="C11" i="11"/>
  <c r="C10" i="11"/>
  <c r="B7" i="10"/>
  <c r="B7" i="11" s="1"/>
  <c r="B7" i="14"/>
  <c r="B6" i="14"/>
  <c r="B5" i="14"/>
  <c r="B4" i="14"/>
  <c r="B3" i="14"/>
  <c r="B2" i="14"/>
  <c r="B15" i="5"/>
  <c r="B8" i="11" s="1"/>
  <c r="B4" i="10"/>
  <c r="B5" i="10"/>
  <c r="B5" i="11" s="1"/>
  <c r="B6" i="10"/>
  <c r="B6" i="11" s="1"/>
  <c r="B3" i="10"/>
  <c r="B3" i="11" s="1"/>
  <c r="B28" i="11" l="1"/>
  <c r="B9" i="17"/>
</calcChain>
</file>

<file path=xl/sharedStrings.xml><?xml version="1.0" encoding="utf-8"?>
<sst xmlns="http://schemas.openxmlformats.org/spreadsheetml/2006/main" count="271" uniqueCount="194">
  <si>
    <t>Juzgado</t>
  </si>
  <si>
    <t xml:space="preserve">Demandante </t>
  </si>
  <si>
    <t>Radicado(23 digitos)</t>
  </si>
  <si>
    <t xml:space="preserve">Situcion Laboral </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</si>
  <si>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</si>
  <si>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</si>
  <si>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</si>
  <si>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</si>
  <si>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</si>
  <si>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</si>
  <si>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</si>
  <si>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</si>
  <si>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</si>
  <si>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</si>
  <si>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</si>
  <si>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</si>
  <si>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</si>
  <si>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</si>
  <si>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</si>
  <si>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</si>
  <si>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</si>
  <si>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</si>
  <si>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</si>
  <si>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</si>
  <si>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</si>
  <si>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</si>
  <si>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</si>
  <si>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</si>
  <si>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</si>
  <si>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</si>
  <si>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</si>
  <si>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</si>
  <si>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</si>
  <si>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</si>
  <si>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</si>
  <si>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</si>
  <si>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</si>
  <si>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</si>
  <si>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</si>
  <si>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</si>
  <si>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</si>
  <si>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</si>
  <si>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</si>
  <si>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</si>
  <si>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</si>
  <si>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</si>
  <si>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</si>
  <si>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</si>
  <si>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</si>
  <si>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</si>
  <si>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</si>
  <si>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</si>
  <si>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</si>
  <si>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</si>
  <si>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</si>
  <si>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</si>
  <si>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</si>
  <si>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</si>
  <si>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</si>
  <si>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</si>
  <si>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</si>
  <si>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</si>
  <si>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</si>
  <si>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</si>
  <si>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</si>
  <si>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</si>
  <si>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</si>
  <si>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</si>
  <si>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</si>
  <si>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</si>
  <si>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</si>
  <si>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</si>
  <si>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</si>
  <si>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</si>
  <si>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</si>
  <si>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</si>
  <si>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</si>
  <si>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</si>
  <si>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</si>
  <si>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</si>
  <si>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</si>
  <si>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</si>
  <si>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</si>
  <si>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</si>
  <si>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</si>
  <si>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</si>
  <si>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</si>
  <si>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</si>
  <si>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</si>
  <si>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</si>
  <si>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</si>
  <si>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</si>
  <si>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</si>
  <si>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</si>
  <si>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</si>
  <si>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</si>
  <si>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</si>
  <si>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</si>
  <si>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</si>
  <si>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</si>
  <si>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</si>
  <si>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CONTINGENCIA</t>
  </si>
  <si>
    <t xml:space="preserve">SI </t>
  </si>
  <si>
    <t>COASEGURO RETENCION ALLIANZ (%)</t>
  </si>
  <si>
    <t>PROBABLE GENERALES</t>
  </si>
  <si>
    <t>EVENTUAL GENERALES</t>
  </si>
  <si>
    <t>PROBABLE RC MEDICA</t>
  </si>
  <si>
    <t>EVENTUAL RC MEDICA</t>
  </si>
  <si>
    <t>PROBABLE AVIACION,SALUD,VIDA</t>
  </si>
  <si>
    <t>EVENTUAL AVIACION,SALUD,VIDA</t>
  </si>
  <si>
    <t>JUZGADO</t>
  </si>
  <si>
    <t>LLAMADA EN GARANTIA</t>
  </si>
  <si>
    <t>CONCURRENCIA</t>
  </si>
  <si>
    <t xml:space="preserve">SUMA SOLICITADA </t>
  </si>
  <si>
    <t xml:space="preserve">CONTINGENCIA ACTUAL </t>
  </si>
  <si>
    <t xml:space="preserve">CAMBIO DE CONTINGENCIA </t>
  </si>
  <si>
    <t>COMENTARIO OUT</t>
  </si>
  <si>
    <t>AUTORIZACION COMPAÑÍA SUMA</t>
  </si>
  <si>
    <t xml:space="preserve">AUTORIZACION COMPAÑÍA COMENTARIOS </t>
  </si>
  <si>
    <t xml:space="preserve">CONCEPTO DE CONCILIACIÓN 330 </t>
  </si>
  <si>
    <t>CAMBIO CONTINGENCIA PJ</t>
  </si>
  <si>
    <t>RADICADO(23 DIGITOS)</t>
  </si>
  <si>
    <t>DEMANDADO</t>
  </si>
  <si>
    <t xml:space="preserve">DEMANDANTE </t>
  </si>
  <si>
    <t>TIPO DE VINCULACION COMPAÑÍA</t>
  </si>
  <si>
    <t>NOMBRE DE LESIONADO O MUERTO (S)</t>
  </si>
  <si>
    <t>FECHA DE LOS HECHOS</t>
  </si>
  <si>
    <t>FECHA DE SOLICITUD AUDIENCIA PREJUDICIAL</t>
  </si>
  <si>
    <t>FECHA DE AUDIENCIA PREJUDICIAL</t>
  </si>
  <si>
    <t>VALOR DE LAS PRETENSIONES TOTALES DE LA DEMANDA (EN PESOS NO EN SMMLV)</t>
  </si>
  <si>
    <t>PERJUICIOS RECLAMADOS  (EN PESOS NO EN SMMLV)</t>
  </si>
  <si>
    <t>ASEGURADO</t>
  </si>
  <si>
    <t>NIT ASEGURADO</t>
  </si>
  <si>
    <t xml:space="preserve">NO. PÓLIZA VINCULADA (LAS QUE SE NECESITE SOLICITAR). </t>
  </si>
  <si>
    <t>FECHA DE ASIGNACIÓN</t>
  </si>
  <si>
    <t>FECHA DE NOTIFICACIÓN</t>
  </si>
  <si>
    <t xml:space="preserve">FECHA DE CONTESTACION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</si>
  <si>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</si>
  <si>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SINIESTRO   APL</t>
  </si>
  <si>
    <t>VISTO BUENO OUTSOUCING</t>
  </si>
  <si>
    <t xml:space="preserve">CONTINGENCIA </t>
  </si>
  <si>
    <t xml:space="preserve">PROBABLE </t>
  </si>
  <si>
    <t xml:space="preserve">EVENTUAL </t>
  </si>
  <si>
    <t>COMENTARIOS CLASIFICACIÓN Y VALOR 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</si>
  <si>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</si>
  <si>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</si>
  <si>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</si>
  <si>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</si>
  <si>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</si>
  <si>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</si>
  <si>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COMENTARIOS CAMBIO DE CONTINGENCIA </t>
  </si>
  <si>
    <t xml:space="preserve">ACTUALIZACION DE CONTINGENCIA  </t>
  </si>
  <si>
    <t xml:space="preserve">COMENTARIO Y MOTIVO DE ACTUALIZACION DE CONTINGENCIA </t>
  </si>
  <si>
    <t>COMENTARIOS ABOGADO EXTERNO</t>
  </si>
  <si>
    <t>Descripción</t>
  </si>
  <si>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</si>
  <si>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t xml:space="preserve">Procesos judiciales llevados a cabo en distintas ciudades con los mismos demandantes. </t>
  </si>
  <si>
    <t xml:space="preserve">Demandantes con vínculos consanguineos, de afinidad y/o amistad con el asegurado. </t>
  </si>
  <si>
    <t xml:space="preserve">Prima contratada alta comparada con los ingresos reales del asegurado; Valor del aseguro excesivo o con valor que supera lo devegado por el asegurado. </t>
  </si>
  <si>
    <t>Lesiones y/o afectaciones del asegurado preexistentes.</t>
  </si>
  <si>
    <t xml:space="preserve"> Múltiples reclamos por la misma pérdida y similar.</t>
  </si>
  <si>
    <t>Múltiples aseguramientos del mismo tipo.</t>
  </si>
  <si>
    <r>
      <rPr>
        <b/>
        <sz val="10"/>
        <color theme="1"/>
        <rFont val="Century Gothic"/>
        <family val="2"/>
      </rPr>
      <t>PJ</t>
    </r>
    <r>
      <rPr>
        <sz val="10"/>
        <color theme="1"/>
        <rFont val="Century Gothic"/>
        <family val="2"/>
      </rPr>
      <t xml:space="preserve"> - Exageración pretensiones materiales (lucro cesante y daño emergente).</t>
    </r>
  </si>
  <si>
    <r>
      <rPr>
        <b/>
        <sz val="10"/>
        <color theme="1"/>
        <rFont val="Century Gothic"/>
        <family val="2"/>
      </rPr>
      <t xml:space="preserve">PJ </t>
    </r>
    <r>
      <rPr>
        <sz val="10"/>
        <color theme="1"/>
        <rFont val="Century Gothic"/>
        <family val="2"/>
      </rPr>
      <t>- Lesiones/circunstancias sin relación o inconsistentes con los hechos demandados.</t>
    </r>
  </si>
  <si>
    <r>
      <rPr>
        <b/>
        <sz val="10"/>
        <color theme="1"/>
        <rFont val="Century Gothic"/>
        <family val="2"/>
      </rPr>
      <t xml:space="preserve">PJ </t>
    </r>
    <r>
      <rPr>
        <sz val="10"/>
        <color theme="1"/>
        <rFont val="Century Gothic"/>
        <family val="2"/>
      </rPr>
      <t>- Soportes de asegurados/terceros demandantes adulterados.</t>
    </r>
  </si>
  <si>
    <r>
      <rPr>
        <b/>
        <sz val="10"/>
        <color theme="1"/>
        <rFont val="Century Gothic"/>
        <family val="2"/>
      </rPr>
      <t xml:space="preserve">PJ </t>
    </r>
    <r>
      <rPr>
        <sz val="10"/>
        <color theme="1"/>
        <rFont val="Century Gothic"/>
        <family val="2"/>
      </rPr>
      <t>- Demandantes involucrados en otros siniestros y procesos judiciales.</t>
    </r>
  </si>
  <si>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</si>
  <si>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</si>
  <si>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r>
      <rPr>
        <b/>
        <sz val="10"/>
        <color theme="1"/>
        <rFont val="Century Gothic"/>
        <family val="2"/>
      </rPr>
      <t xml:space="preserve">PJ </t>
    </r>
    <r>
      <rPr>
        <sz val="10"/>
        <color theme="1"/>
        <rFont val="Century Gothic"/>
        <family val="2"/>
      </rPr>
      <t>- Sumas elevadas aseguradas con respecto a la ocupación desarrollada del asegurado.</t>
    </r>
  </si>
  <si>
    <r>
      <rPr>
        <b/>
        <sz val="10"/>
        <color theme="1"/>
        <rFont val="Century Gothic"/>
        <family val="2"/>
      </rPr>
      <t xml:space="preserve">PJ </t>
    </r>
    <r>
      <rPr>
        <sz val="10"/>
        <color theme="1"/>
        <rFont val="Century Gothic"/>
        <family val="2"/>
      </rPr>
      <t>- Reticencia</t>
    </r>
  </si>
  <si>
    <r>
      <rPr>
        <b/>
        <sz val="10"/>
        <color theme="1"/>
        <rFont val="Century Gothic"/>
        <family val="2"/>
      </rPr>
      <t>PJ</t>
    </r>
    <r>
      <rPr>
        <sz val="10"/>
        <color theme="1"/>
        <rFont val="Century Gothic"/>
        <family val="2"/>
      </rPr>
      <t xml:space="preserve"> - Reclamaciones presentadas durante la misma vigencia de la póliza por cisrcunsatancias similares. </t>
    </r>
  </si>
  <si>
    <r>
      <rPr>
        <b/>
        <sz val="10"/>
        <color theme="1"/>
        <rFont val="Century Gothic"/>
        <family val="2"/>
      </rPr>
      <t>PJ</t>
    </r>
    <r>
      <rPr>
        <sz val="10"/>
        <color theme="1"/>
        <rFont val="Century Gothic"/>
        <family val="2"/>
      </rPr>
      <t xml:space="preserve"> - El asegurado tiene más de un seguro de vida en la misma o con otras compañías.</t>
    </r>
  </si>
  <si>
    <t>ANTIFRAUDE</t>
  </si>
  <si>
    <t>SI / NO</t>
  </si>
  <si>
    <t xml:space="preserve">En caso de ser afirmativo, explicar: </t>
  </si>
  <si>
    <t>Validar si en proceso se presentan alguna de las siguientes situaciones :</t>
  </si>
  <si>
    <t>Diferencia entre el lucro cesante y daño emergente pretendidos por los demandantes en el proceso judicial Vs tasacion objetivada.</t>
  </si>
  <si>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</si>
  <si>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t>18-001-33-33-003-2022-00167-00</t>
  </si>
  <si>
    <t>Juzgado Tercero Administrativo del Circuito de Florencia.</t>
  </si>
  <si>
    <t>Centro de Investigaciones Oncológicas Clínica San Diego CIOSAD SAS, Centro Nacional de Oncología, Clínica Medilaser, Coomeva EPS, Hospital María Inmaculada, Sinergia Global en Salud SAS, Coomeva EPS.</t>
  </si>
  <si>
    <t>Milson Fabián Muñoz Maje, en calidad de hijo de la víctima, no aportó identificación.
Danilo Chavarro Muñoz, en calidad de hijo de la víctima, no aportó identificación.
Yamile Chavarro Muñoz, en calidad de hija de la víctima, no aportó identificación.
Nicolás Valbuena Muñoz, en calidad de hijo de la víctima, no aportó identificación.
Edna Sofía Valbuena Muñoz, nacida el 26 de marzo de 2003, en calidad de hija de la víctima.
María del Carmen Calderón de Valbuena, en calidad de madre de la víctima.
Blanca Nelcy Muñoz Maje, en calidad de compañera permanente de la víctima, no aportó identificación</t>
  </si>
  <si>
    <t>Ramón Valbuena Calderón</t>
  </si>
  <si>
    <t>3 de febrero de 2022</t>
  </si>
  <si>
    <t>21 de abril de 2022</t>
  </si>
  <si>
    <t>R.C.</t>
  </si>
  <si>
    <t>6 de febrero de 2020</t>
  </si>
  <si>
    <t>El señor Ramón Valbuena Calderón (Q.E.P.D.) buscó atención médica en múltiples ocasiones entre 2014 y 2019 en Sinergia Global en Salud S.A.S. y otras instituciones, presentando síntomas recurrentes de dolor abdominal y problemas gastrointestinales. En cada consulta, se le diagnosticó "gastritis no especificada" sin que se le practicaran exámenes complementarios o pruebas de imagen que permitieran una evaluación más precisa de su estado de salud. Finalmente, en mayo de 2019, tras acudir a un especialista de manera particular, se le diagnosticó cáncer gástrico avanzado Borrmann II. Sin embargo, los procedimientos necesarios para su tratamiento fueron retrasados debido a cambios en las entidades prestadoras de salud y otros trámites administrativos, situación que, según los demandantes, contribuyó al avance de la enfermedad hasta la metástasis. El señor Valbuena fue intervenido quirúrgicamente en octubre de 2019, pero el cáncer ya había invadido órganos vitales, y finalmente falleció el 6 de febrero de 2020. Los demandantes sostienen que estos hechos constituyen una falla en el servicio médico asistencial, debido a la falta de diagnósticos tempranos y de un tratamiento adecuado y oportuno, lo cual consideran generó un daño irreparable para los familiares del fallecido.</t>
  </si>
  <si>
    <t>Daño a la vida en relaciòn</t>
  </si>
  <si>
    <t>SINERGIA GLOBAL EN SALUD S.A.S</t>
  </si>
  <si>
    <t>022212128 y No. 022320841</t>
  </si>
  <si>
    <t>5 de noviembre de 2024</t>
  </si>
  <si>
    <t>18 de octubre de 2024</t>
  </si>
  <si>
    <t>14 de noviembre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</si>
</sst>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_-&quot;$&quot;\ * #,##0_-;\-&quot;$&quot;\ * #,##0_-;_-&quot;$&quot;\ *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4" fillId="2" borderId="8" xfId="0" applyFont="1" applyFill="1" applyBorder="1" applyAlignment="1">
      <alignment horizontal="justify" vertical="center"/>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7" fillId="2" borderId="4" xfId="0" applyFont="1" applyFill="1" applyBorder="1" applyAlignment="1">
      <alignment horizontal="center" vertical="top"/>
    </xf>
    <xf numFmtId="0" fontId="2" fillId="0" borderId="2" xfId="0" applyFont="1" applyBorder="1" applyAlignment="1">
      <alignment horizontal="center" vertical="top"/>
    </xf>
    <xf numFmtId="0" fontId="0" fillId="0" borderId="11" xfId="0" applyBorder="1" applyAlignment="1">
      <alignment horizontal="center" vertical="top"/>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0" borderId="1" xfId="0" applyFont="1" applyBorder="1" applyAlignment="1" applyProtection="1">
      <alignment horizontal="justify"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0" fontId="3" fillId="2" borderId="4" xfId="0" applyFont="1" applyFill="1" applyBorder="1" applyAlignment="1">
      <alignment horizontal="center" vertical="top"/>
    </xf>
    <xf numFmtId="42" fontId="0" fillId="5" borderId="1" xfId="1" applyFont="1" applyFill="1" applyBorder="1" applyAlignment="1">
      <alignment horizontal="justify" vertical="top"/>
    </xf>
    <xf numFmtId="44" fontId="0" fillId="5" borderId="1" xfId="3" applyFont="1" applyFill="1" applyBorder="1" applyAlignment="1">
      <alignment horizontal="center"/>
    </xf>
    <xf numFmtId="0" fontId="0" fillId="5" borderId="1" xfId="0" applyFill="1" applyBorder="1" applyAlignment="1">
      <alignment horizontal="justify" vertical="top"/>
    </xf>
    <xf numFmtId="0" fontId="0" fillId="7" borderId="13" xfId="0" applyFill="1" applyBorder="1" applyAlignment="1">
      <alignment horizontal="justify" vertical="top"/>
    </xf>
    <xf numFmtId="0" fontId="0" fillId="7" borderId="0" xfId="0" applyFill="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3" fontId="0" fillId="0" borderId="0" xfId="0" applyNumberFormat="1"/>
    <xf numFmtId="3" fontId="0" fillId="0" borderId="1" xfId="0" applyNumberFormat="1" applyBorder="1" applyAlignment="1">
      <alignment horizontal="justify"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tabSelected="1" zoomScale="70" zoomScaleNormal="70" workbookViewId="0">
      <selection activeCell="C36" sqref="C36"/>
    </sheetView>
  </sheetViews>
  <sheetFormatPr baseColWidth="10" defaultColWidth="0" defaultRowHeight="14.5" x14ac:dyDescent="0.35"/>
  <cols>
    <col min="1" max="1" width="92.7265625" style="7" customWidth="1"/>
    <col min="2" max="2" width="63.81640625" style="7" customWidth="1"/>
    <col min="3" max="3" width="75.1796875" style="7" customWidth="1"/>
    <col min="4" max="16384" width="11.453125" style="2" hidden="1"/>
  </cols>
  <sheetData>
    <row r="1" spans="1:3" ht="28.5" customHeight="1" x14ac:dyDescent="0.35">
      <c r="A1" s="53" t="s">
        <v>29</v>
      </c>
      <c r="B1" s="53"/>
      <c r="C1" s="53"/>
    </row>
    <row r="2" spans="1:3" x14ac:dyDescent="0.35">
      <c r="A2" s="5" t="s">
        <v>121</v>
      </c>
      <c r="B2" s="56" t="s">
        <v>178</v>
      </c>
      <c r="C2" s="57"/>
    </row>
    <row r="3" spans="1:3" x14ac:dyDescent="0.35">
      <c r="A3" s="5" t="s">
        <v>110</v>
      </c>
      <c r="B3" s="54" t="s">
        <v>179</v>
      </c>
      <c r="C3" s="55"/>
    </row>
    <row r="4" spans="1:3" x14ac:dyDescent="0.35">
      <c r="A4" s="5" t="s">
        <v>122</v>
      </c>
      <c r="B4" s="54" t="s">
        <v>180</v>
      </c>
      <c r="C4" s="55"/>
    </row>
    <row r="5" spans="1:3" ht="14.5" customHeight="1" x14ac:dyDescent="0.35">
      <c r="A5" s="5" t="s">
        <v>123</v>
      </c>
      <c r="B5" s="51" t="s">
        <v>181</v>
      </c>
      <c r="C5" s="55"/>
    </row>
    <row r="6" spans="1:3" x14ac:dyDescent="0.35">
      <c r="A6" s="5" t="s">
        <v>124</v>
      </c>
      <c r="B6" s="41" t="s">
        <v>111</v>
      </c>
      <c r="C6" s="41"/>
    </row>
    <row r="7" spans="1:3" x14ac:dyDescent="0.35">
      <c r="A7" s="5" t="s">
        <v>125</v>
      </c>
      <c r="B7" s="54" t="s">
        <v>182</v>
      </c>
      <c r="C7" s="55"/>
    </row>
    <row r="8" spans="1:3" x14ac:dyDescent="0.35">
      <c r="A8" s="5" t="s">
        <v>126</v>
      </c>
      <c r="B8" s="51" t="s">
        <v>186</v>
      </c>
      <c r="C8" s="52"/>
    </row>
    <row r="9" spans="1:3" x14ac:dyDescent="0.35">
      <c r="A9" s="5" t="s">
        <v>127</v>
      </c>
      <c r="B9" s="51" t="s">
        <v>183</v>
      </c>
      <c r="C9" s="52"/>
    </row>
    <row r="10" spans="1:3" x14ac:dyDescent="0.35">
      <c r="A10" s="5" t="s">
        <v>128</v>
      </c>
      <c r="B10" s="51" t="s">
        <v>184</v>
      </c>
      <c r="C10" s="52"/>
    </row>
    <row r="11" spans="1:3" ht="23.25" customHeight="1" x14ac:dyDescent="0.35">
      <c r="A11" s="5" t="s">
        <v>16</v>
      </c>
      <c r="B11" s="51" t="s">
        <v>185</v>
      </c>
      <c r="C11" s="52"/>
    </row>
    <row r="12" spans="1:3" x14ac:dyDescent="0.35">
      <c r="A12" s="42" t="s">
        <v>137</v>
      </c>
      <c r="B12" s="41" t="s">
        <v>187</v>
      </c>
      <c r="C12" s="41"/>
    </row>
    <row r="13" spans="1:3" ht="30" customHeight="1" x14ac:dyDescent="0.35">
      <c r="A13" s="42"/>
      <c r="B13" s="41"/>
      <c r="C13" s="41"/>
    </row>
    <row r="14" spans="1:3" ht="73.5" customHeight="1" x14ac:dyDescent="0.35">
      <c r="A14" s="42"/>
      <c r="B14" s="41"/>
      <c r="C14" s="41"/>
    </row>
    <row r="15" spans="1:3" x14ac:dyDescent="0.35">
      <c r="A15" s="5" t="s">
        <v>129</v>
      </c>
      <c r="B15" s="45">
        <f>SUM(C17,C18,C20,C21,C23)</f>
        <v>1857340317</v>
      </c>
      <c r="C15" s="46"/>
    </row>
    <row r="16" spans="1:3" ht="33.75" customHeight="1" x14ac:dyDescent="0.35">
      <c r="A16" s="47" t="s">
        <v>130</v>
      </c>
      <c r="B16" s="48" t="s">
        <v>35</v>
      </c>
      <c r="C16" s="48"/>
    </row>
    <row r="17" spans="1:3" ht="33.75" customHeight="1" x14ac:dyDescent="0.35">
      <c r="A17" s="47"/>
      <c r="B17" s="11" t="s">
        <v>36</v>
      </c>
      <c r="C17" s="101">
        <v>167340317</v>
      </c>
    </row>
    <row r="18" spans="1:3" ht="33.75" customHeight="1" x14ac:dyDescent="0.35">
      <c r="A18" s="47"/>
      <c r="B18" s="11" t="s">
        <v>37</v>
      </c>
      <c r="C18" s="6"/>
    </row>
    <row r="19" spans="1:3" x14ac:dyDescent="0.35">
      <c r="A19" s="47"/>
      <c r="B19" s="49" t="s">
        <v>38</v>
      </c>
      <c r="C19" s="50"/>
    </row>
    <row r="20" spans="1:3" x14ac:dyDescent="0.35">
      <c r="A20" s="47"/>
      <c r="B20" s="11" t="s">
        <v>96</v>
      </c>
      <c r="C20" s="6">
        <v>910000000</v>
      </c>
    </row>
    <row r="21" spans="1:3" x14ac:dyDescent="0.35">
      <c r="A21" s="47"/>
      <c r="B21" s="11" t="s">
        <v>188</v>
      </c>
      <c r="C21" s="6">
        <v>780000000</v>
      </c>
    </row>
    <row r="22" spans="1:3" x14ac:dyDescent="0.35">
      <c r="A22" s="47"/>
      <c r="B22" s="49" t="s">
        <v>92</v>
      </c>
      <c r="C22" s="50"/>
    </row>
    <row r="23" spans="1:3" x14ac:dyDescent="0.35">
      <c r="A23" s="47"/>
      <c r="B23" s="11"/>
      <c r="C23" s="16"/>
    </row>
    <row r="24" spans="1:3" x14ac:dyDescent="0.35">
      <c r="A24" s="5" t="s">
        <v>131</v>
      </c>
      <c r="B24" s="41" t="s">
        <v>189</v>
      </c>
      <c r="C24" s="41"/>
    </row>
    <row r="25" spans="1:3" x14ac:dyDescent="0.35">
      <c r="A25" s="5" t="s">
        <v>132</v>
      </c>
      <c r="B25" s="102">
        <v>900363673</v>
      </c>
      <c r="C25" s="41"/>
    </row>
    <row r="26" spans="1:3" x14ac:dyDescent="0.35">
      <c r="A26" s="5" t="s">
        <v>133</v>
      </c>
      <c r="B26" s="41" t="s">
        <v>190</v>
      </c>
      <c r="C26" s="41"/>
    </row>
    <row r="27" spans="1:3" x14ac:dyDescent="0.35">
      <c r="A27" s="5" t="s">
        <v>134</v>
      </c>
      <c r="B27" s="43" t="s">
        <v>191</v>
      </c>
      <c r="C27" s="44"/>
    </row>
    <row r="28" spans="1:3" x14ac:dyDescent="0.35">
      <c r="A28" s="5" t="s">
        <v>135</v>
      </c>
      <c r="B28" s="40" t="s">
        <v>192</v>
      </c>
      <c r="C28" s="40"/>
    </row>
    <row r="29" spans="1:3" x14ac:dyDescent="0.35">
      <c r="A29" s="5" t="s">
        <v>136</v>
      </c>
      <c r="B29" s="41" t="s">
        <v>193</v>
      </c>
      <c r="C29" s="41"/>
    </row>
    <row r="34" spans="4:4" x14ac:dyDescent="0.35">
      <c r="D34" s="2" t="str">
        <f t="shared" ref="D34:D35" si="0">UPPER(A34)</f>
        <v/>
      </c>
    </row>
    <row r="35" spans="4:4" x14ac:dyDescent="0.35">
      <c r="D35" s="2" t="str">
        <f t="shared" si="0"/>
        <v/>
      </c>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39" zoomScale="85" zoomScaleNormal="85" workbookViewId="0">
      <selection activeCell="B11" sqref="B11:C11"/>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26" x14ac:dyDescent="0.35">
      <c r="A1" s="68" t="s">
        <v>28</v>
      </c>
      <c r="B1" s="68"/>
      <c r="C1" s="68"/>
    </row>
    <row r="2" spans="1:3" x14ac:dyDescent="0.35">
      <c r="A2" s="13" t="s">
        <v>14</v>
      </c>
      <c r="B2" s="69" t="s">
        <v>138</v>
      </c>
      <c r="C2" s="44"/>
    </row>
    <row r="3" spans="1:3" x14ac:dyDescent="0.35">
      <c r="A3" s="5" t="s">
        <v>2</v>
      </c>
      <c r="B3" s="41" t="str">
        <f>'GENERALES NOTA 322'!B2:C2</f>
        <v>18-001-33-33-003-2022-00167-00</v>
      </c>
      <c r="C3" s="41"/>
    </row>
    <row r="4" spans="1:3" x14ac:dyDescent="0.35">
      <c r="A4" s="5" t="s">
        <v>0</v>
      </c>
      <c r="B4" s="41" t="str">
        <f>'GENERALES NOTA 322'!B3:C3</f>
        <v>Juzgado Tercero Administrativo del Circuito de Florencia.</v>
      </c>
      <c r="C4" s="41"/>
    </row>
    <row r="5" spans="1:3" x14ac:dyDescent="0.35">
      <c r="A5" s="5" t="s">
        <v>93</v>
      </c>
      <c r="B5" s="41" t="str">
        <f>'GENERALES NOTA 322'!B4:C4</f>
        <v>Centro de Investigaciones Oncológicas Clínica San Diego CIOSAD SAS, Centro Nacional de Oncología, Clínica Medilaser, Coomeva EPS, Hospital María Inmaculada, Sinergia Global en Salud SAS, Coomeva EPS.</v>
      </c>
      <c r="C5" s="41"/>
    </row>
    <row r="6" spans="1:3" x14ac:dyDescent="0.35">
      <c r="A6" s="5" t="s">
        <v>1</v>
      </c>
      <c r="B6" s="41" t="str">
        <f>'GENERALES NOTA 322'!B5:C5</f>
        <v>Milson Fabián Muñoz Maje, en calidad de hijo de la víctima, no aportó identificación.
Danilo Chavarro Muñoz, en calidad de hijo de la víctima, no aportó identificación.
Yamile Chavarro Muñoz, en calidad de hija de la víctima, no aportó identificación.
Nicolás Valbuena Muñoz, en calidad de hijo de la víctima, no aportó identificación.
Edna Sofía Valbuena Muñoz, nacida el 26 de marzo de 2003, en calidad de hija de la víctima.
María del Carmen Calderón de Valbuena, en calidad de madre de la víctima.
Blanca Nelcy Muñoz Maje, en calidad de compañera permanente de la víctima, no aportó identificación</v>
      </c>
      <c r="C6" s="41"/>
    </row>
    <row r="7" spans="1:3" x14ac:dyDescent="0.35">
      <c r="A7" s="5" t="s">
        <v>94</v>
      </c>
      <c r="B7" s="41" t="str">
        <f>'GENERALES NOTA 322'!B6:C6</f>
        <v>LLAMADA EN GARANTIA</v>
      </c>
      <c r="C7" s="41"/>
    </row>
    <row r="8" spans="1:3" x14ac:dyDescent="0.35">
      <c r="A8" s="13" t="s">
        <v>15</v>
      </c>
      <c r="B8" s="41"/>
      <c r="C8" s="41"/>
    </row>
    <row r="9" spans="1:3" x14ac:dyDescent="0.35">
      <c r="A9" s="13" t="s">
        <v>16</v>
      </c>
      <c r="B9" s="41"/>
      <c r="C9" s="41"/>
    </row>
    <row r="10" spans="1:3" x14ac:dyDescent="0.35">
      <c r="A10" s="13" t="s">
        <v>61</v>
      </c>
      <c r="B10" s="43"/>
      <c r="C10" s="70"/>
    </row>
    <row r="11" spans="1:3" x14ac:dyDescent="0.35">
      <c r="A11" s="13" t="s">
        <v>100</v>
      </c>
      <c r="B11" s="43"/>
      <c r="C11" s="44"/>
    </row>
    <row r="12" spans="1:3" x14ac:dyDescent="0.35">
      <c r="A12" s="13" t="s">
        <v>47</v>
      </c>
      <c r="B12" s="54"/>
      <c r="C12" s="55"/>
    </row>
    <row r="13" spans="1:3" x14ac:dyDescent="0.35">
      <c r="A13" s="13" t="s">
        <v>17</v>
      </c>
      <c r="B13" s="41"/>
      <c r="C13" s="41"/>
    </row>
    <row r="14" spans="1:3" x14ac:dyDescent="0.35">
      <c r="A14" s="13" t="s">
        <v>18</v>
      </c>
      <c r="B14" s="41"/>
      <c r="C14" s="41"/>
    </row>
    <row r="15" spans="1:3" x14ac:dyDescent="0.35">
      <c r="A15" s="13" t="s">
        <v>19</v>
      </c>
      <c r="B15" s="41"/>
      <c r="C15" s="41"/>
    </row>
    <row r="16" spans="1:3" x14ac:dyDescent="0.35">
      <c r="A16" s="66" t="s">
        <v>20</v>
      </c>
      <c r="B16" s="41"/>
      <c r="C16" s="41"/>
    </row>
    <row r="17" spans="1:3" x14ac:dyDescent="0.35">
      <c r="A17" s="67"/>
      <c r="B17" s="9" t="s">
        <v>27</v>
      </c>
      <c r="C17" s="10" t="s">
        <v>4</v>
      </c>
    </row>
    <row r="18" spans="1:3" x14ac:dyDescent="0.35">
      <c r="A18" s="67"/>
      <c r="B18" s="11"/>
      <c r="C18" s="11"/>
    </row>
    <row r="19" spans="1:3" x14ac:dyDescent="0.35">
      <c r="A19" s="67"/>
      <c r="B19" s="11"/>
      <c r="C19" s="11"/>
    </row>
    <row r="20" spans="1:3" x14ac:dyDescent="0.35">
      <c r="A20" s="67"/>
      <c r="B20" s="11"/>
      <c r="C20" s="11"/>
    </row>
    <row r="21" spans="1:3" x14ac:dyDescent="0.35">
      <c r="A21" s="13" t="s">
        <v>13</v>
      </c>
      <c r="B21" s="41"/>
      <c r="C21" s="41"/>
    </row>
    <row r="22" spans="1:3" x14ac:dyDescent="0.35">
      <c r="A22" s="13" t="s">
        <v>48</v>
      </c>
      <c r="B22" s="54"/>
      <c r="C22" s="55"/>
    </row>
    <row r="23" spans="1:3" x14ac:dyDescent="0.35">
      <c r="A23" s="13" t="s">
        <v>5</v>
      </c>
      <c r="B23" s="41"/>
      <c r="C23" s="41"/>
    </row>
    <row r="24" spans="1:3" x14ac:dyDescent="0.35">
      <c r="A24" s="13" t="s">
        <v>59</v>
      </c>
      <c r="B24" s="41"/>
      <c r="C24" s="41"/>
    </row>
    <row r="25" spans="1:3" x14ac:dyDescent="0.35">
      <c r="A25" s="13" t="s">
        <v>26</v>
      </c>
      <c r="B25" s="41"/>
      <c r="C25" s="41"/>
    </row>
    <row r="26" spans="1:3" x14ac:dyDescent="0.35">
      <c r="A26" s="12" t="s">
        <v>60</v>
      </c>
      <c r="B26" s="41"/>
      <c r="C26" s="41"/>
    </row>
    <row r="27" spans="1:3" x14ac:dyDescent="0.35">
      <c r="A27" s="65" t="s">
        <v>51</v>
      </c>
      <c r="B27" s="65"/>
      <c r="C27" s="65"/>
    </row>
    <row r="28" spans="1:3" ht="14.5" customHeight="1" x14ac:dyDescent="0.35">
      <c r="A28" s="60" t="s">
        <v>25</v>
      </c>
      <c r="B28" s="61"/>
      <c r="C28" s="29"/>
    </row>
    <row r="29" spans="1:3" ht="14.5" customHeight="1" x14ac:dyDescent="0.35">
      <c r="A29" s="62" t="s">
        <v>24</v>
      </c>
      <c r="B29" s="63"/>
      <c r="C29" s="29"/>
    </row>
    <row r="30" spans="1:3" ht="14.5" customHeight="1" x14ac:dyDescent="0.35">
      <c r="A30" s="62" t="s">
        <v>23</v>
      </c>
      <c r="B30" s="63"/>
      <c r="C30" s="30"/>
    </row>
    <row r="31" spans="1:3" ht="14.5" customHeight="1" x14ac:dyDescent="0.35">
      <c r="A31" s="62" t="s">
        <v>139</v>
      </c>
      <c r="B31" s="63"/>
      <c r="C31" s="29"/>
    </row>
    <row r="32" spans="1:3" x14ac:dyDescent="0.35">
      <c r="A32" s="62" t="s">
        <v>140</v>
      </c>
      <c r="B32" s="63"/>
      <c r="C32" s="29"/>
    </row>
    <row r="33" spans="1:3" ht="14.5" customHeight="1" x14ac:dyDescent="0.35">
      <c r="A33" s="62" t="s">
        <v>143</v>
      </c>
      <c r="B33" s="63"/>
      <c r="C33" s="29"/>
    </row>
    <row r="34" spans="1:3" ht="14.5" customHeight="1" x14ac:dyDescent="0.35">
      <c r="A34" s="62" t="s">
        <v>78</v>
      </c>
      <c r="B34" s="63"/>
      <c r="C34" s="31"/>
    </row>
    <row r="35" spans="1:3" x14ac:dyDescent="0.35">
      <c r="A35" s="60" t="s">
        <v>90</v>
      </c>
      <c r="B35" s="61"/>
      <c r="C35" s="32"/>
    </row>
    <row r="36" spans="1:3" x14ac:dyDescent="0.35">
      <c r="A36" s="64" t="s">
        <v>72</v>
      </c>
      <c r="B36" s="64"/>
      <c r="C36" s="64"/>
    </row>
    <row r="37" spans="1:3" x14ac:dyDescent="0.35">
      <c r="A37" s="58" t="s">
        <v>73</v>
      </c>
      <c r="B37" s="58"/>
      <c r="C37" s="11"/>
    </row>
    <row r="38" spans="1:3" x14ac:dyDescent="0.35">
      <c r="A38" s="58" t="s">
        <v>74</v>
      </c>
      <c r="B38" s="58"/>
      <c r="C38" s="11"/>
    </row>
    <row r="39" spans="1:3" x14ac:dyDescent="0.35">
      <c r="A39" s="58" t="s">
        <v>75</v>
      </c>
      <c r="B39" s="58"/>
      <c r="C39" s="11"/>
    </row>
    <row r="40" spans="1:3" x14ac:dyDescent="0.35">
      <c r="A40" s="58" t="s">
        <v>76</v>
      </c>
      <c r="B40" s="58"/>
      <c r="C40" s="11"/>
    </row>
    <row r="41" spans="1:3" x14ac:dyDescent="0.35">
      <c r="A41" s="58" t="s">
        <v>77</v>
      </c>
      <c r="B41" s="58"/>
      <c r="C41" s="11"/>
    </row>
    <row r="42" spans="1:3" x14ac:dyDescent="0.35">
      <c r="A42" s="58" t="s">
        <v>79</v>
      </c>
      <c r="B42" s="58"/>
      <c r="C42" s="11"/>
    </row>
    <row r="43" spans="1:3" x14ac:dyDescent="0.35">
      <c r="A43" s="58" t="s">
        <v>80</v>
      </c>
      <c r="B43" s="58"/>
      <c r="C43" s="11"/>
    </row>
    <row r="44" spans="1:3" x14ac:dyDescent="0.35">
      <c r="A44" s="58" t="s">
        <v>81</v>
      </c>
      <c r="B44" s="58"/>
      <c r="C44" s="11"/>
    </row>
    <row r="45" spans="1:3" x14ac:dyDescent="0.35">
      <c r="A45" s="58" t="s">
        <v>82</v>
      </c>
      <c r="B45" s="58"/>
      <c r="C45" s="11"/>
    </row>
    <row r="46" spans="1:3" x14ac:dyDescent="0.35">
      <c r="A46" s="58" t="s">
        <v>83</v>
      </c>
      <c r="B46" s="58"/>
      <c r="C46" s="11"/>
    </row>
    <row r="47" spans="1:3" x14ac:dyDescent="0.35">
      <c r="A47" s="58" t="s">
        <v>84</v>
      </c>
      <c r="B47" s="58"/>
      <c r="C47" s="11"/>
    </row>
    <row r="48" spans="1:3" x14ac:dyDescent="0.35">
      <c r="A48" s="58" t="s">
        <v>85</v>
      </c>
      <c r="B48" s="58"/>
      <c r="C48" s="11"/>
    </row>
    <row r="49" spans="1:3" x14ac:dyDescent="0.35">
      <c r="A49" s="58" t="s">
        <v>86</v>
      </c>
      <c r="B49" s="58"/>
      <c r="C49" s="11"/>
    </row>
    <row r="50" spans="1:3" x14ac:dyDescent="0.35">
      <c r="A50" s="58" t="s">
        <v>87</v>
      </c>
      <c r="B50" s="58"/>
      <c r="C50" s="11"/>
    </row>
    <row r="51" spans="1:3" x14ac:dyDescent="0.35">
      <c r="A51" s="58" t="s">
        <v>88</v>
      </c>
      <c r="B51" s="58"/>
      <c r="C51" s="11"/>
    </row>
    <row r="52" spans="1:3" x14ac:dyDescent="0.35">
      <c r="A52" s="58" t="s">
        <v>89</v>
      </c>
      <c r="B52" s="58"/>
      <c r="C52" s="11"/>
    </row>
    <row r="53" spans="1:3" x14ac:dyDescent="0.35">
      <c r="A53" s="59"/>
      <c r="B53" s="59"/>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topLeftCell="A30" zoomScaleNormal="100" workbookViewId="0">
      <selection activeCell="B42" sqref="B42"/>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3" width="11.453125" hidden="1"/>
    <col min="16384" max="16384" width="7" hidden="1" customWidth="1"/>
  </cols>
  <sheetData>
    <row r="1" spans="1:6" ht="26" x14ac:dyDescent="0.35">
      <c r="A1" s="68" t="s">
        <v>30</v>
      </c>
      <c r="B1" s="68"/>
      <c r="C1" s="68"/>
    </row>
    <row r="2" spans="1:6" x14ac:dyDescent="0.35">
      <c r="A2" s="20" t="s">
        <v>14</v>
      </c>
      <c r="B2" s="88" t="str">
        <f>'GENERALES NOTA 321'!B2:C2</f>
        <v>SINIESTRO   APL</v>
      </c>
      <c r="C2" s="89"/>
    </row>
    <row r="3" spans="1:6" x14ac:dyDescent="0.35">
      <c r="A3" s="21" t="s">
        <v>2</v>
      </c>
      <c r="B3" s="73" t="str">
        <f>'GENERALES NOTA 321'!B3:C3</f>
        <v>18-001-33-33-003-2022-00167-00</v>
      </c>
      <c r="C3" s="73"/>
    </row>
    <row r="4" spans="1:6" x14ac:dyDescent="0.35">
      <c r="A4" s="21" t="s">
        <v>0</v>
      </c>
      <c r="B4" s="73" t="str">
        <f>'GENERALES NOTA 321'!B4:C4</f>
        <v>Juzgado Tercero Administrativo del Circuito de Florencia.</v>
      </c>
      <c r="C4" s="73"/>
    </row>
    <row r="5" spans="1:6" x14ac:dyDescent="0.35">
      <c r="A5" s="21" t="s">
        <v>93</v>
      </c>
      <c r="B5" s="73" t="str">
        <f>'GENERALES NOTA 321'!B5:C5</f>
        <v>Centro de Investigaciones Oncológicas Clínica San Diego CIOSAD SAS, Centro Nacional de Oncología, Clínica Medilaser, Coomeva EPS, Hospital María Inmaculada, Sinergia Global en Salud SAS, Coomeva EPS.</v>
      </c>
      <c r="C5" s="73"/>
    </row>
    <row r="6" spans="1:6" ht="14.5" customHeight="1" x14ac:dyDescent="0.35">
      <c r="A6" s="21" t="s">
        <v>1</v>
      </c>
      <c r="B6" s="73" t="str">
        <f>'GENERALES NOTA 321'!B6:C6</f>
        <v>Milson Fabián Muñoz Maje, en calidad de hijo de la víctima, no aportó identificación.
Danilo Chavarro Muñoz, en calidad de hijo de la víctima, no aportó identificación.
Yamile Chavarro Muñoz, en calidad de hija de la víctima, no aportó identificación.
Nicolás Valbuena Muñoz, en calidad de hijo de la víctima, no aportó identificación.
Edna Sofía Valbuena Muñoz, nacida el 26 de marzo de 2003, en calidad de hija de la víctima.
María del Carmen Calderón de Valbuena, en calidad de madre de la víctima.
Blanca Nelcy Muñoz Maje, en calidad de compañera permanente de la víctima, no aportó identificación</v>
      </c>
      <c r="C6" s="73"/>
    </row>
    <row r="7" spans="1:6" x14ac:dyDescent="0.35">
      <c r="A7" s="21" t="s">
        <v>94</v>
      </c>
      <c r="B7" s="73" t="str">
        <f>'GENERALES NOTA 321'!B7:C7</f>
        <v>LLAMADA EN GARANTIA</v>
      </c>
      <c r="C7" s="73"/>
    </row>
    <row r="8" spans="1:6" ht="29" x14ac:dyDescent="0.35">
      <c r="A8" s="21" t="s">
        <v>33</v>
      </c>
      <c r="B8" s="84">
        <f>'GENERALES NOTA 322'!B15:C15</f>
        <v>1857340317</v>
      </c>
      <c r="C8" s="85"/>
    </row>
    <row r="9" spans="1:6" x14ac:dyDescent="0.35">
      <c r="A9" s="90" t="s">
        <v>34</v>
      </c>
      <c r="B9" s="76" t="s">
        <v>35</v>
      </c>
      <c r="C9" s="77"/>
    </row>
    <row r="10" spans="1:6" x14ac:dyDescent="0.35">
      <c r="A10" s="90"/>
      <c r="B10" s="22" t="s">
        <v>36</v>
      </c>
      <c r="C10" s="19">
        <f>'GENERALES NOTA 322'!C17</f>
        <v>167340317</v>
      </c>
    </row>
    <row r="11" spans="1:6" x14ac:dyDescent="0.35">
      <c r="A11" s="90"/>
      <c r="B11" s="22" t="s">
        <v>37</v>
      </c>
      <c r="C11" s="19">
        <f>'GENERALES NOTA 322'!C18</f>
        <v>0</v>
      </c>
    </row>
    <row r="12" spans="1:6" x14ac:dyDescent="0.35">
      <c r="A12" s="90"/>
      <c r="B12" s="76"/>
      <c r="C12" s="77"/>
    </row>
    <row r="13" spans="1:6" x14ac:dyDescent="0.35">
      <c r="A13" s="90"/>
      <c r="B13" s="22" t="s">
        <v>96</v>
      </c>
      <c r="C13" s="24"/>
    </row>
    <row r="14" spans="1:6" x14ac:dyDescent="0.35">
      <c r="A14" s="90"/>
      <c r="B14" s="22" t="s">
        <v>97</v>
      </c>
      <c r="C14" s="24"/>
      <c r="E14" t="s">
        <v>46</v>
      </c>
      <c r="F14" s="17">
        <v>0.7</v>
      </c>
    </row>
    <row r="15" spans="1:6" x14ac:dyDescent="0.35">
      <c r="A15" s="23" t="s">
        <v>31</v>
      </c>
      <c r="B15" s="88" t="s">
        <v>104</v>
      </c>
      <c r="C15" s="89"/>
    </row>
    <row r="16" spans="1:6" ht="89.25" customHeight="1" x14ac:dyDescent="0.35">
      <c r="A16" s="21" t="s">
        <v>32</v>
      </c>
      <c r="B16" s="86"/>
      <c r="C16" s="87"/>
    </row>
    <row r="17" spans="1:3" ht="28.5" customHeight="1" x14ac:dyDescent="0.35">
      <c r="A17" s="14" t="s">
        <v>39</v>
      </c>
      <c r="B17" s="71">
        <f>((C19+C20+C22+C23)-C26)*C25*C27</f>
        <v>100000000</v>
      </c>
      <c r="C17" s="71"/>
    </row>
    <row r="18" spans="1:3" x14ac:dyDescent="0.35">
      <c r="A18" s="23" t="s">
        <v>40</v>
      </c>
      <c r="B18" s="78" t="s">
        <v>35</v>
      </c>
      <c r="C18" s="79"/>
    </row>
    <row r="19" spans="1:3" x14ac:dyDescent="0.35">
      <c r="A19" s="74"/>
      <c r="B19" s="22" t="s">
        <v>36</v>
      </c>
      <c r="C19" s="19">
        <v>100000000</v>
      </c>
    </row>
    <row r="20" spans="1:3" x14ac:dyDescent="0.35">
      <c r="A20" s="75"/>
      <c r="B20" s="22" t="s">
        <v>37</v>
      </c>
      <c r="C20" s="19">
        <v>0</v>
      </c>
    </row>
    <row r="21" spans="1:3" x14ac:dyDescent="0.35">
      <c r="A21" s="75"/>
      <c r="B21" s="76" t="s">
        <v>38</v>
      </c>
      <c r="C21" s="77"/>
    </row>
    <row r="22" spans="1:3" x14ac:dyDescent="0.35">
      <c r="A22" s="75"/>
      <c r="B22" s="22" t="s">
        <v>96</v>
      </c>
      <c r="C22" s="19">
        <v>0</v>
      </c>
    </row>
    <row r="23" spans="1:3" ht="29" x14ac:dyDescent="0.35">
      <c r="A23" s="75"/>
      <c r="B23" s="22" t="s">
        <v>98</v>
      </c>
      <c r="C23" s="19">
        <v>0</v>
      </c>
    </row>
    <row r="24" spans="1:3" x14ac:dyDescent="0.35">
      <c r="A24" s="75"/>
      <c r="B24" s="76" t="s">
        <v>99</v>
      </c>
      <c r="C24" s="77"/>
    </row>
    <row r="25" spans="1:3" x14ac:dyDescent="0.35">
      <c r="A25" s="25"/>
      <c r="B25" s="22" t="s">
        <v>103</v>
      </c>
      <c r="C25" s="26">
        <v>1</v>
      </c>
    </row>
    <row r="26" spans="1:3" x14ac:dyDescent="0.35">
      <c r="A26" s="27"/>
      <c r="B26" s="22" t="s">
        <v>100</v>
      </c>
      <c r="C26" s="28">
        <v>0</v>
      </c>
    </row>
    <row r="27" spans="1:3" x14ac:dyDescent="0.35">
      <c r="A27" s="27"/>
      <c r="B27" s="22" t="s">
        <v>112</v>
      </c>
      <c r="C27" s="26">
        <v>1</v>
      </c>
    </row>
    <row r="28" spans="1:3" x14ac:dyDescent="0.35">
      <c r="A28" s="18" t="s">
        <v>91</v>
      </c>
      <c r="B28" s="71">
        <f>IFERROR(B17*(VLOOKUP(B15,Hoja2!$G$1:$H$6,2,0)),16666)</f>
        <v>70000000</v>
      </c>
      <c r="C28" s="71"/>
    </row>
    <row r="29" spans="1:3" ht="103.5" customHeight="1" x14ac:dyDescent="0.35">
      <c r="A29" s="21" t="s">
        <v>41</v>
      </c>
      <c r="B29" s="72"/>
      <c r="C29" s="73"/>
    </row>
    <row r="30" spans="1:3" ht="132" customHeight="1" x14ac:dyDescent="0.35">
      <c r="A30" s="21" t="s">
        <v>42</v>
      </c>
      <c r="B30" s="80"/>
      <c r="C30" s="81"/>
    </row>
    <row r="32" spans="1:3" x14ac:dyDescent="0.35">
      <c r="A32" s="27"/>
      <c r="B32" s="27"/>
      <c r="C32" s="27"/>
    </row>
    <row r="33" spans="1:3" ht="26" x14ac:dyDescent="0.35">
      <c r="A33" s="82" t="s">
        <v>172</v>
      </c>
      <c r="B33" s="82"/>
      <c r="C33" s="82"/>
    </row>
    <row r="34" spans="1:3" x14ac:dyDescent="0.35">
      <c r="A34" s="83" t="s">
        <v>175</v>
      </c>
      <c r="B34" s="83"/>
      <c r="C34" s="83"/>
    </row>
    <row r="35" spans="1:3" x14ac:dyDescent="0.35">
      <c r="A35" s="35" t="s">
        <v>154</v>
      </c>
      <c r="B35" s="35" t="s">
        <v>173</v>
      </c>
      <c r="C35" s="36" t="s">
        <v>174</v>
      </c>
    </row>
    <row r="36" spans="1:3" ht="25" x14ac:dyDescent="0.35">
      <c r="A36" s="37" t="s">
        <v>162</v>
      </c>
      <c r="B36" s="38" t="s">
        <v>22</v>
      </c>
      <c r="C36" s="37" t="s">
        <v>176</v>
      </c>
    </row>
    <row r="37" spans="1:3" ht="50" x14ac:dyDescent="0.35">
      <c r="A37" s="37" t="s">
        <v>163</v>
      </c>
      <c r="B37" s="38" t="s">
        <v>22</v>
      </c>
      <c r="C37" s="37" t="s">
        <v>155</v>
      </c>
    </row>
    <row r="38" spans="1:3" ht="37.5" x14ac:dyDescent="0.35">
      <c r="A38" s="37" t="s">
        <v>164</v>
      </c>
      <c r="B38" s="38" t="s">
        <v>22</v>
      </c>
      <c r="C38" s="37" t="s">
        <v>177</v>
      </c>
    </row>
    <row r="39" spans="1:3" ht="25" x14ac:dyDescent="0.35">
      <c r="A39" s="37" t="s">
        <v>165</v>
      </c>
      <c r="B39" s="38" t="s">
        <v>22</v>
      </c>
      <c r="C39" s="37" t="s">
        <v>156</v>
      </c>
    </row>
    <row r="40" spans="1:3" x14ac:dyDescent="0.35">
      <c r="A40" s="37" t="s">
        <v>166</v>
      </c>
      <c r="B40" s="38" t="s">
        <v>22</v>
      </c>
      <c r="C40" s="39"/>
    </row>
    <row r="41" spans="1:3" ht="25" x14ac:dyDescent="0.35">
      <c r="A41" s="37" t="s">
        <v>167</v>
      </c>
      <c r="B41" s="38" t="s">
        <v>22</v>
      </c>
      <c r="C41" s="37" t="s">
        <v>157</v>
      </c>
    </row>
    <row r="42" spans="1:3" ht="25" x14ac:dyDescent="0.35">
      <c r="A42" s="37" t="s">
        <v>168</v>
      </c>
      <c r="B42" s="38" t="s">
        <v>22</v>
      </c>
      <c r="C42" s="37" t="s">
        <v>158</v>
      </c>
    </row>
    <row r="43" spans="1:3" x14ac:dyDescent="0.35">
      <c r="A43" s="37" t="s">
        <v>169</v>
      </c>
      <c r="B43" s="38" t="s">
        <v>22</v>
      </c>
      <c r="C43" s="39" t="s">
        <v>159</v>
      </c>
    </row>
    <row r="44" spans="1:3" ht="25" x14ac:dyDescent="0.35">
      <c r="A44" s="37" t="s">
        <v>170</v>
      </c>
      <c r="B44" s="38" t="s">
        <v>22</v>
      </c>
      <c r="C44" s="39" t="s">
        <v>160</v>
      </c>
    </row>
    <row r="45" spans="1:3" ht="25" x14ac:dyDescent="0.35">
      <c r="A45" s="37" t="s">
        <v>171</v>
      </c>
      <c r="B45" s="38" t="s">
        <v>22</v>
      </c>
      <c r="C45" s="39" t="s">
        <v>161</v>
      </c>
    </row>
  </sheetData>
  <sheetProtection algorithmName="SHA-512" hashValue="nrSR34g+b0+nT98fyhlT8cvTBDoWlBSBn8EdwVTlI2g1c3IN/b61IoGa3wj0uVn7XVWBEfqn2kb2jOqdDVU6hQ==" saltValue="FC7iqkhrX/AphMWRt/a68A==" spinCount="100000" sheet="1"/>
  <mergeCells count="23">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 ref="B17:C17"/>
    <mergeCell ref="B29:C29"/>
    <mergeCell ref="A19:A24"/>
    <mergeCell ref="B21:C21"/>
    <mergeCell ref="B24:C24"/>
    <mergeCell ref="B28:C28"/>
    <mergeCell ref="B18:C1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zoomScale="85" zoomScaleNormal="85" workbookViewId="0">
      <selection activeCell="C18" sqref="C18"/>
    </sheetView>
  </sheetViews>
  <sheetFormatPr baseColWidth="10" defaultColWidth="0" defaultRowHeight="14.5" x14ac:dyDescent="0.35"/>
  <cols>
    <col min="1" max="1" width="62.26953125" customWidth="1"/>
    <col min="2" max="3" width="69.26953125" customWidth="1"/>
    <col min="4" max="16384" width="10.81640625" hidden="1"/>
  </cols>
  <sheetData>
    <row r="1" spans="1:3" ht="26" x14ac:dyDescent="0.35">
      <c r="A1" s="68" t="s">
        <v>43</v>
      </c>
      <c r="B1" s="68"/>
      <c r="C1" s="68"/>
    </row>
    <row r="2" spans="1:3" ht="17.149999999999999" customHeight="1" x14ac:dyDescent="0.35">
      <c r="A2" s="33" t="s">
        <v>14</v>
      </c>
      <c r="B2" s="43" t="str">
        <f>'[2]AUTOS NOTA 321'!B2:C2</f>
        <v xml:space="preserve">SINIESTRO   LEGIS </v>
      </c>
      <c r="C2" s="44"/>
    </row>
    <row r="3" spans="1:3" ht="16" customHeight="1" x14ac:dyDescent="0.35">
      <c r="A3" s="5" t="s">
        <v>121</v>
      </c>
      <c r="B3" s="41" t="str">
        <f>'GENERALES NOTA 322'!B2:C2</f>
        <v>18-001-33-33-003-2022-00167-00</v>
      </c>
      <c r="C3" s="41"/>
    </row>
    <row r="4" spans="1:3" x14ac:dyDescent="0.35">
      <c r="A4" s="5" t="s">
        <v>110</v>
      </c>
      <c r="B4" s="41" t="str">
        <f>'GENERALES NOTA 322'!B3:C3</f>
        <v>Juzgado Tercero Administrativo del Circuito de Florencia.</v>
      </c>
      <c r="C4" s="41"/>
    </row>
    <row r="5" spans="1:3" ht="29.15" customHeight="1" x14ac:dyDescent="0.35">
      <c r="A5" s="5" t="s">
        <v>122</v>
      </c>
      <c r="B5" s="41" t="str">
        <f>'GENERALES NOTA 322'!B4:C4</f>
        <v>Centro de Investigaciones Oncológicas Clínica San Diego CIOSAD SAS, Centro Nacional de Oncología, Clínica Medilaser, Coomeva EPS, Hospital María Inmaculada, Sinergia Global en Salud SAS, Coomeva EPS.</v>
      </c>
      <c r="C5" s="41"/>
    </row>
    <row r="6" spans="1:3" x14ac:dyDescent="0.35">
      <c r="A6" s="5" t="s">
        <v>123</v>
      </c>
      <c r="B6" s="41" t="str">
        <f>'GENERALES NOTA 322'!B5:C5</f>
        <v>Milson Fabián Muñoz Maje, en calidad de hijo de la víctima, no aportó identificación.
Danilo Chavarro Muñoz, en calidad de hijo de la víctima, no aportó identificación.
Yamile Chavarro Muñoz, en calidad de hija de la víctima, no aportó identificación.
Nicolás Valbuena Muñoz, en calidad de hijo de la víctima, no aportó identificación.
Edna Sofía Valbuena Muñoz, nacida el 26 de marzo de 2003, en calidad de hija de la víctima.
María del Carmen Calderón de Valbuena, en calidad de madre de la víctima.
Blanca Nelcy Muñoz Maje, en calidad de compañera permanente de la víctima, no aportó identificación</v>
      </c>
      <c r="C6" s="41"/>
    </row>
    <row r="7" spans="1:3" ht="43.5" customHeight="1" x14ac:dyDescent="0.35">
      <c r="A7" s="5" t="s">
        <v>124</v>
      </c>
      <c r="B7" s="41" t="str">
        <f>'GENERALES NOTA 322'!B6:C6</f>
        <v>LLAMADA EN GARANTIA</v>
      </c>
      <c r="C7" s="41"/>
    </row>
    <row r="8" spans="1:3" x14ac:dyDescent="0.35">
      <c r="A8" s="5" t="s">
        <v>101</v>
      </c>
      <c r="B8" s="41" t="s">
        <v>104</v>
      </c>
      <c r="C8" s="41"/>
    </row>
    <row r="9" spans="1:3" x14ac:dyDescent="0.35">
      <c r="A9" s="15" t="s">
        <v>40</v>
      </c>
      <c r="B9" s="91"/>
      <c r="C9" s="91"/>
    </row>
    <row r="10" spans="1:3" x14ac:dyDescent="0.35">
      <c r="A10" s="15" t="s">
        <v>144</v>
      </c>
      <c r="B10" s="41"/>
      <c r="C10" s="41"/>
    </row>
    <row r="11" spans="1:3" x14ac:dyDescent="0.35">
      <c r="A11" s="15" t="s">
        <v>143</v>
      </c>
      <c r="B11" s="92"/>
      <c r="C11" s="59"/>
    </row>
    <row r="12" spans="1:3" ht="29" x14ac:dyDescent="0.35">
      <c r="A12" s="5" t="s">
        <v>145</v>
      </c>
      <c r="B12" s="41"/>
      <c r="C12" s="41"/>
    </row>
    <row r="13" spans="1:3" ht="29" x14ac:dyDescent="0.35">
      <c r="A13" s="5" t="s">
        <v>146</v>
      </c>
      <c r="B13" s="41"/>
      <c r="C13" s="41"/>
    </row>
    <row r="14" spans="1:3" x14ac:dyDescent="0.35">
      <c r="A14" s="5" t="s">
        <v>147</v>
      </c>
      <c r="B14" s="43"/>
      <c r="C14" s="44"/>
    </row>
    <row r="15" spans="1:3" x14ac:dyDescent="0.35">
      <c r="A15" s="15" t="s">
        <v>148</v>
      </c>
      <c r="B15" s="41"/>
      <c r="C15" s="41"/>
    </row>
    <row r="16" spans="1:3" ht="100.5" customHeight="1" x14ac:dyDescent="0.35">
      <c r="A16" s="11" t="s">
        <v>149</v>
      </c>
      <c r="B16" s="59"/>
      <c r="C16" s="59"/>
    </row>
    <row r="17" ht="36.65" customHeight="1" x14ac:dyDescent="0.35"/>
  </sheetData>
  <mergeCells count="16">
    <mergeCell ref="B12:C12"/>
    <mergeCell ref="B13:C13"/>
    <mergeCell ref="B15:C15"/>
    <mergeCell ref="B16:C16"/>
    <mergeCell ref="B14:C14"/>
    <mergeCell ref="B7:C7"/>
    <mergeCell ref="B8:C8"/>
    <mergeCell ref="B9:C9"/>
    <mergeCell ref="B10:C10"/>
    <mergeCell ref="B11:C11"/>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5"/>
  <sheetViews>
    <sheetView topLeftCell="A25" zoomScale="115" zoomScaleNormal="115" workbookViewId="0">
      <selection activeCell="B11" sqref="B11:C11"/>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18.5" x14ac:dyDescent="0.35">
      <c r="A1" s="93" t="s">
        <v>119</v>
      </c>
      <c r="B1" s="93"/>
      <c r="C1" s="93"/>
    </row>
    <row r="2" spans="1:3" x14ac:dyDescent="0.35">
      <c r="A2" s="33" t="s">
        <v>14</v>
      </c>
      <c r="B2" s="43" t="str">
        <f>'[2]AUTOS NOTA 321'!B2:C2</f>
        <v xml:space="preserve">SINIESTRO   LEGIS </v>
      </c>
      <c r="C2" s="44"/>
    </row>
    <row r="3" spans="1:3" ht="23.5" customHeight="1" x14ac:dyDescent="0.35">
      <c r="A3" s="5" t="s">
        <v>2</v>
      </c>
      <c r="B3" s="41" t="str">
        <f>'GENERALES NOTA 322'!B2:C2</f>
        <v>18-001-33-33-003-2022-00167-00</v>
      </c>
      <c r="C3" s="41"/>
    </row>
    <row r="4" spans="1:3" x14ac:dyDescent="0.35">
      <c r="A4" s="5" t="s">
        <v>0</v>
      </c>
      <c r="B4" s="41" t="str">
        <f>'GENERALES NOTA 322'!B3:C3</f>
        <v>Juzgado Tercero Administrativo del Circuito de Florencia.</v>
      </c>
      <c r="C4" s="41"/>
    </row>
    <row r="5" spans="1:3" x14ac:dyDescent="0.35">
      <c r="A5" s="5" t="s">
        <v>93</v>
      </c>
      <c r="B5" s="41" t="str">
        <f>'GENERALES NOTA 322'!B4:C4</f>
        <v>Centro de Investigaciones Oncológicas Clínica San Diego CIOSAD SAS, Centro Nacional de Oncología, Clínica Medilaser, Coomeva EPS, Hospital María Inmaculada, Sinergia Global en Salud SAS, Coomeva EPS.</v>
      </c>
      <c r="C5" s="41"/>
    </row>
    <row r="6" spans="1:3" x14ac:dyDescent="0.35">
      <c r="A6" s="5" t="s">
        <v>1</v>
      </c>
      <c r="B6" s="41" t="str">
        <f>'GENERALES NOTA 322'!B5:C5</f>
        <v>Milson Fabián Muñoz Maje, en calidad de hijo de la víctima, no aportó identificación.
Danilo Chavarro Muñoz, en calidad de hijo de la víctima, no aportó identificación.
Yamile Chavarro Muñoz, en calidad de hija de la víctima, no aportó identificación.
Nicolás Valbuena Muñoz, en calidad de hijo de la víctima, no aportó identificación.
Edna Sofía Valbuena Muñoz, nacida el 26 de marzo de 2003, en calidad de hija de la víctima.
María del Carmen Calderón de Valbuena, en calidad de madre de la víctima.
Blanca Nelcy Muñoz Maje, en calidad de compañera permanente de la víctima, no aportó identificación</v>
      </c>
      <c r="C6" s="41"/>
    </row>
    <row r="7" spans="1:3" x14ac:dyDescent="0.35">
      <c r="A7" s="5" t="s">
        <v>94</v>
      </c>
      <c r="B7" s="41" t="str">
        <f>'GENERALES NOTA 322'!B6:C6</f>
        <v>LLAMADA EN GARANTIA</v>
      </c>
      <c r="C7" s="41"/>
    </row>
    <row r="8" spans="1:3" x14ac:dyDescent="0.35">
      <c r="A8" s="5" t="s">
        <v>101</v>
      </c>
      <c r="B8" s="41" t="str">
        <f>'GENERALES NOTA 325'!B8:C8</f>
        <v>PROBABLE GENERALES</v>
      </c>
      <c r="C8" s="41"/>
    </row>
    <row r="9" spans="1:3" x14ac:dyDescent="0.35">
      <c r="A9" s="15" t="s">
        <v>40</v>
      </c>
      <c r="B9" s="94">
        <f>'GENERALES  NOTA 324 -478'!B17:C17</f>
        <v>100000000</v>
      </c>
      <c r="C9" s="94"/>
    </row>
    <row r="10" spans="1:3" x14ac:dyDescent="0.35">
      <c r="A10" s="5" t="s">
        <v>113</v>
      </c>
      <c r="B10" s="95">
        <v>25000000</v>
      </c>
      <c r="C10" s="95"/>
    </row>
    <row r="11" spans="1:3" ht="41.15" customHeight="1" x14ac:dyDescent="0.35">
      <c r="A11" s="5" t="s">
        <v>153</v>
      </c>
      <c r="B11" s="41"/>
      <c r="C11" s="41"/>
    </row>
    <row r="12" spans="1:3" ht="41.15" hidden="1" customHeight="1" x14ac:dyDescent="0.35">
      <c r="A12" s="5" t="s">
        <v>116</v>
      </c>
      <c r="B12" s="41"/>
      <c r="C12" s="41"/>
    </row>
    <row r="13" spans="1:3" ht="18.75" customHeight="1" x14ac:dyDescent="0.35">
      <c r="A13" s="5" t="s">
        <v>117</v>
      </c>
      <c r="B13" s="96"/>
      <c r="C13" s="96"/>
    </row>
    <row r="14" spans="1:3" x14ac:dyDescent="0.35">
      <c r="A14" s="5" t="s">
        <v>118</v>
      </c>
      <c r="B14" s="41"/>
      <c r="C14" s="41"/>
    </row>
    <row r="20" spans="4:8" x14ac:dyDescent="0.35">
      <c r="D20" t="str">
        <f t="shared" ref="D20:H20" si="0">UPPER(D18)</f>
        <v/>
      </c>
      <c r="E20" t="str">
        <f t="shared" si="0"/>
        <v/>
      </c>
      <c r="F20" t="str">
        <f t="shared" si="0"/>
        <v/>
      </c>
      <c r="G20" t="str">
        <f t="shared" si="0"/>
        <v/>
      </c>
      <c r="H20" t="str">
        <f t="shared" si="0"/>
        <v/>
      </c>
    </row>
    <row r="21" spans="4:8" x14ac:dyDescent="0.35">
      <c r="D21" t="str">
        <f t="shared" ref="D21:H21" si="1">UPPER(D19)</f>
        <v/>
      </c>
      <c r="E21" t="str">
        <f t="shared" si="1"/>
        <v/>
      </c>
      <c r="F21" t="str">
        <f t="shared" si="1"/>
        <v/>
      </c>
      <c r="G21" t="str">
        <f t="shared" si="1"/>
        <v/>
      </c>
      <c r="H21" t="str">
        <f t="shared" si="1"/>
        <v/>
      </c>
    </row>
    <row r="22" spans="4:8" x14ac:dyDescent="0.35">
      <c r="D22" t="str">
        <f t="shared" ref="D22:H22" si="2">UPPER(D20)</f>
        <v/>
      </c>
      <c r="E22" t="str">
        <f t="shared" si="2"/>
        <v/>
      </c>
      <c r="F22" t="str">
        <f t="shared" si="2"/>
        <v/>
      </c>
      <c r="G22" t="str">
        <f t="shared" si="2"/>
        <v/>
      </c>
      <c r="H22" t="str">
        <f t="shared" si="2"/>
        <v/>
      </c>
    </row>
    <row r="23" spans="4:8" x14ac:dyDescent="0.35">
      <c r="D23" t="str">
        <f>UPPER(D21)</f>
        <v/>
      </c>
      <c r="E23" t="str">
        <f t="shared" ref="E23:H23" si="3">UPPER(E21)</f>
        <v/>
      </c>
      <c r="F23" t="str">
        <f t="shared" si="3"/>
        <v/>
      </c>
      <c r="G23" t="str">
        <f t="shared" si="3"/>
        <v/>
      </c>
      <c r="H23" t="str">
        <f t="shared" si="3"/>
        <v/>
      </c>
    </row>
    <row r="24" spans="4:8" x14ac:dyDescent="0.35">
      <c r="D24" t="str">
        <f t="shared" ref="D24:H24" si="4">UPPER(D22)</f>
        <v/>
      </c>
      <c r="E24" t="str">
        <f t="shared" si="4"/>
        <v/>
      </c>
      <c r="F24" t="str">
        <f t="shared" si="4"/>
        <v/>
      </c>
      <c r="G24" t="str">
        <f t="shared" si="4"/>
        <v/>
      </c>
      <c r="H24" t="str">
        <f t="shared" si="4"/>
        <v/>
      </c>
    </row>
    <row r="25" spans="4:8" x14ac:dyDescent="0.35">
      <c r="D25" t="str">
        <f t="shared" ref="D25:H25" si="5">UPPER(D23)</f>
        <v/>
      </c>
      <c r="E25" t="str">
        <f t="shared" si="5"/>
        <v/>
      </c>
      <c r="F25" t="str">
        <f t="shared" si="5"/>
        <v/>
      </c>
      <c r="G25" t="str">
        <f t="shared" si="5"/>
        <v/>
      </c>
      <c r="H25" t="str">
        <f t="shared" si="5"/>
        <v/>
      </c>
    </row>
  </sheetData>
  <mergeCells count="14">
    <mergeCell ref="B14:C14"/>
    <mergeCell ref="B7:C7"/>
    <mergeCell ref="B8:C8"/>
    <mergeCell ref="B9:C9"/>
    <mergeCell ref="B10:C10"/>
    <mergeCell ref="B11:C11"/>
    <mergeCell ref="B13:C13"/>
    <mergeCell ref="B12:C12"/>
    <mergeCell ref="B6:C6"/>
    <mergeCell ref="A1:C1"/>
    <mergeCell ref="B2:C2"/>
    <mergeCell ref="B3:C3"/>
    <mergeCell ref="B4:C4"/>
    <mergeCell ref="B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topLeftCell="A10" zoomScaleNormal="100" workbookViewId="0">
      <selection activeCell="B14" sqref="B14:C14"/>
    </sheetView>
  </sheetViews>
  <sheetFormatPr baseColWidth="10" defaultColWidth="0" defaultRowHeight="14.5" x14ac:dyDescent="0.35"/>
  <cols>
    <col min="1" max="1" width="72.81640625" customWidth="1"/>
    <col min="2" max="2" width="39.81640625" customWidth="1"/>
    <col min="3" max="3" width="96.26953125" customWidth="1"/>
    <col min="4" max="16384" width="11.453125" hidden="1"/>
  </cols>
  <sheetData>
    <row r="1" spans="1:3" ht="18.5" x14ac:dyDescent="0.35">
      <c r="A1" s="93" t="s">
        <v>120</v>
      </c>
      <c r="B1" s="93"/>
      <c r="C1" s="93"/>
    </row>
    <row r="2" spans="1:3" ht="14.15" customHeight="1" x14ac:dyDescent="0.35">
      <c r="A2" s="13" t="s">
        <v>14</v>
      </c>
      <c r="B2" s="43" t="str">
        <f>'[2]AUTOS NOTA 321'!B2:C2</f>
        <v xml:space="preserve">SINIESTRO   LEGIS </v>
      </c>
      <c r="C2" s="44"/>
    </row>
    <row r="3" spans="1:3" x14ac:dyDescent="0.35">
      <c r="A3" s="5" t="s">
        <v>2</v>
      </c>
      <c r="B3" s="41" t="str">
        <f>'GENERALES NOTA 322'!B2:C2</f>
        <v>18-001-33-33-003-2022-00167-00</v>
      </c>
      <c r="C3" s="41"/>
    </row>
    <row r="4" spans="1:3" x14ac:dyDescent="0.35">
      <c r="A4" s="5" t="s">
        <v>0</v>
      </c>
      <c r="B4" s="41" t="str">
        <f>'GENERALES NOTA 322'!B3:C3</f>
        <v>Juzgado Tercero Administrativo del Circuito de Florencia.</v>
      </c>
      <c r="C4" s="41"/>
    </row>
    <row r="5" spans="1:3" x14ac:dyDescent="0.35">
      <c r="A5" s="5" t="s">
        <v>93</v>
      </c>
      <c r="B5" s="41" t="str">
        <f>'GENERALES NOTA 322'!B4:C4</f>
        <v>Centro de Investigaciones Oncológicas Clínica San Diego CIOSAD SAS, Centro Nacional de Oncología, Clínica Medilaser, Coomeva EPS, Hospital María Inmaculada, Sinergia Global en Salud SAS, Coomeva EPS.</v>
      </c>
      <c r="C5" s="41"/>
    </row>
    <row r="6" spans="1:3" x14ac:dyDescent="0.35">
      <c r="A6" s="5" t="s">
        <v>1</v>
      </c>
      <c r="B6" s="41" t="str">
        <f>'GENERALES NOTA 322'!B5:C5</f>
        <v>Milson Fabián Muñoz Maje, en calidad de hijo de la víctima, no aportó identificación.
Danilo Chavarro Muñoz, en calidad de hijo de la víctima, no aportó identificación.
Yamile Chavarro Muñoz, en calidad de hija de la víctima, no aportó identificación.
Nicolás Valbuena Muñoz, en calidad de hijo de la víctima, no aportó identificación.
Edna Sofía Valbuena Muñoz, nacida el 26 de marzo de 2003, en calidad de hija de la víctima.
María del Carmen Calderón de Valbuena, en calidad de madre de la víctima.
Blanca Nelcy Muñoz Maje, en calidad de compañera permanente de la víctima, no aportó identificación</v>
      </c>
      <c r="C6" s="41"/>
    </row>
    <row r="7" spans="1:3" x14ac:dyDescent="0.35">
      <c r="A7" s="5" t="s">
        <v>94</v>
      </c>
      <c r="B7" s="41" t="str">
        <f>'GENERALES NOTA 322'!B6:C6</f>
        <v>LLAMADA EN GARANTIA</v>
      </c>
      <c r="C7" s="41"/>
    </row>
    <row r="8" spans="1:3" x14ac:dyDescent="0.35">
      <c r="A8" s="5" t="s">
        <v>114</v>
      </c>
      <c r="B8" s="41" t="str">
        <f>'GENERALES NOTA 325'!B8:C8</f>
        <v>PROBABLE GENERALES</v>
      </c>
      <c r="C8" s="41"/>
    </row>
    <row r="9" spans="1:3" ht="24" customHeight="1" x14ac:dyDescent="0.35">
      <c r="A9" s="5" t="s">
        <v>115</v>
      </c>
      <c r="B9" s="41"/>
      <c r="C9" s="41"/>
    </row>
    <row r="10" spans="1:3" ht="88.5" customHeight="1" x14ac:dyDescent="0.35">
      <c r="A10" s="5" t="s">
        <v>150</v>
      </c>
      <c r="B10" s="41"/>
      <c r="C10" s="41"/>
    </row>
    <row r="11" spans="1:3" ht="43.5" customHeight="1" x14ac:dyDescent="0.35">
      <c r="A11" s="99"/>
      <c r="B11" s="99"/>
      <c r="C11" s="99"/>
    </row>
    <row r="12" spans="1:3" hidden="1" x14ac:dyDescent="0.35">
      <c r="A12" s="100"/>
      <c r="B12" s="100"/>
      <c r="C12" s="100"/>
    </row>
    <row r="13" spans="1:3" ht="18.5" x14ac:dyDescent="0.35">
      <c r="A13" s="93" t="s">
        <v>151</v>
      </c>
      <c r="B13" s="93"/>
      <c r="C13" s="93"/>
    </row>
    <row r="14" spans="1:3" x14ac:dyDescent="0.35">
      <c r="A14" s="23" t="s">
        <v>31</v>
      </c>
      <c r="B14" s="88" t="s">
        <v>44</v>
      </c>
      <c r="C14" s="89"/>
    </row>
    <row r="15" spans="1:3" ht="29" x14ac:dyDescent="0.35">
      <c r="A15" s="21" t="s">
        <v>32</v>
      </c>
      <c r="B15" s="86"/>
      <c r="C15" s="87"/>
    </row>
    <row r="16" spans="1:3" ht="29" x14ac:dyDescent="0.35">
      <c r="A16" s="14" t="s">
        <v>39</v>
      </c>
      <c r="B16" s="71">
        <f>((C18+C19+C21+C22)-C25)*C24*C26</f>
        <v>100000000</v>
      </c>
      <c r="C16" s="71"/>
    </row>
    <row r="17" spans="1:3" x14ac:dyDescent="0.35">
      <c r="A17" s="23" t="s">
        <v>40</v>
      </c>
      <c r="B17" s="78" t="s">
        <v>35</v>
      </c>
      <c r="C17" s="79"/>
    </row>
    <row r="18" spans="1:3" x14ac:dyDescent="0.35">
      <c r="A18" s="74"/>
      <c r="B18" s="22" t="s">
        <v>36</v>
      </c>
      <c r="C18" s="19">
        <v>100000000</v>
      </c>
    </row>
    <row r="19" spans="1:3" x14ac:dyDescent="0.35">
      <c r="A19" s="75"/>
      <c r="B19" s="22" t="s">
        <v>37</v>
      </c>
      <c r="C19" s="19">
        <v>0</v>
      </c>
    </row>
    <row r="20" spans="1:3" x14ac:dyDescent="0.35">
      <c r="A20" s="75"/>
      <c r="B20" s="76" t="s">
        <v>38</v>
      </c>
      <c r="C20" s="77"/>
    </row>
    <row r="21" spans="1:3" x14ac:dyDescent="0.35">
      <c r="A21" s="75"/>
      <c r="B21" s="22" t="s">
        <v>96</v>
      </c>
      <c r="C21" s="19">
        <v>0</v>
      </c>
    </row>
    <row r="22" spans="1:3" ht="29" x14ac:dyDescent="0.35">
      <c r="A22" s="75"/>
      <c r="B22" s="22" t="s">
        <v>98</v>
      </c>
      <c r="C22" s="19">
        <v>0</v>
      </c>
    </row>
    <row r="23" spans="1:3" x14ac:dyDescent="0.35">
      <c r="A23" s="75"/>
      <c r="B23" s="76" t="s">
        <v>99</v>
      </c>
      <c r="C23" s="77"/>
    </row>
    <row r="24" spans="1:3" x14ac:dyDescent="0.35">
      <c r="A24" s="25"/>
      <c r="B24" s="22" t="s">
        <v>103</v>
      </c>
      <c r="C24" s="26">
        <v>1</v>
      </c>
    </row>
    <row r="25" spans="1:3" x14ac:dyDescent="0.35">
      <c r="A25" s="27"/>
      <c r="B25" s="22" t="s">
        <v>100</v>
      </c>
      <c r="C25" s="28">
        <v>0</v>
      </c>
    </row>
    <row r="26" spans="1:3" x14ac:dyDescent="0.35">
      <c r="A26" s="27"/>
      <c r="B26" s="22" t="s">
        <v>112</v>
      </c>
      <c r="C26" s="26">
        <v>1</v>
      </c>
    </row>
    <row r="27" spans="1:3" x14ac:dyDescent="0.35">
      <c r="A27" s="18" t="s">
        <v>91</v>
      </c>
      <c r="B27" s="71">
        <f>IFERROR(B16*(VLOOKUP(B14,Hoja2!$G$1:$H$6,2,0)),16666)</f>
        <v>16666</v>
      </c>
      <c r="C27" s="71"/>
    </row>
    <row r="28" spans="1:3" ht="95.25" customHeight="1" x14ac:dyDescent="0.35">
      <c r="A28" s="34" t="s">
        <v>152</v>
      </c>
      <c r="B28" s="97"/>
      <c r="C28" s="98"/>
    </row>
  </sheetData>
  <mergeCells count="21">
    <mergeCell ref="B27:C27"/>
    <mergeCell ref="A13:C13"/>
    <mergeCell ref="B28:C28"/>
    <mergeCell ref="A11:C12"/>
    <mergeCell ref="B20:C20"/>
    <mergeCell ref="B14:C14"/>
    <mergeCell ref="B15:C15"/>
    <mergeCell ref="B17:C17"/>
    <mergeCell ref="A18:A23"/>
    <mergeCell ref="B23:C23"/>
    <mergeCell ref="B16:C16"/>
    <mergeCell ref="B7:C7"/>
    <mergeCell ref="B8:C8"/>
    <mergeCell ref="B10:C10"/>
    <mergeCell ref="B9:C9"/>
    <mergeCell ref="A1:C1"/>
    <mergeCell ref="B2:C2"/>
    <mergeCell ref="B3:C3"/>
    <mergeCell ref="B4:C4"/>
    <mergeCell ref="B5:C5"/>
    <mergeCell ref="B6:C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102</v>
      </c>
    </row>
    <row r="2" spans="1:1" x14ac:dyDescent="0.35">
      <c r="A2" t="s">
        <v>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54296875" defaultRowHeight="14.5" x14ac:dyDescent="0.35"/>
  <cols>
    <col min="4" max="4" width="20.1796875" bestFit="1" customWidth="1"/>
    <col min="5" max="5" width="42.81640625" bestFit="1" customWidth="1"/>
    <col min="7" max="7" width="33.26953125" customWidth="1"/>
    <col min="14" max="14" width="20.7265625" customWidth="1"/>
  </cols>
  <sheetData>
    <row r="1" spans="1:14" x14ac:dyDescent="0.35">
      <c r="A1" s="8" t="s">
        <v>47</v>
      </c>
      <c r="B1" t="s">
        <v>21</v>
      </c>
      <c r="C1" s="8" t="s">
        <v>20</v>
      </c>
      <c r="D1" s="8" t="s">
        <v>48</v>
      </c>
      <c r="E1" s="3" t="s">
        <v>5</v>
      </c>
      <c r="F1" s="2" t="s">
        <v>46</v>
      </c>
      <c r="G1" s="2" t="s">
        <v>104</v>
      </c>
      <c r="H1" s="4">
        <v>0.7</v>
      </c>
      <c r="I1" t="s">
        <v>3</v>
      </c>
      <c r="J1" t="s">
        <v>66</v>
      </c>
      <c r="L1" t="s">
        <v>111</v>
      </c>
      <c r="N1" s="2" t="s">
        <v>141</v>
      </c>
    </row>
    <row r="2" spans="1:14" x14ac:dyDescent="0.35">
      <c r="A2" t="s">
        <v>52</v>
      </c>
      <c r="B2" t="s">
        <v>22</v>
      </c>
      <c r="C2" t="s">
        <v>56</v>
      </c>
      <c r="D2" s="2" t="s">
        <v>49</v>
      </c>
      <c r="E2" s="1" t="s">
        <v>8</v>
      </c>
      <c r="F2" s="2" t="s">
        <v>44</v>
      </c>
      <c r="G2" s="2" t="s">
        <v>105</v>
      </c>
      <c r="H2" s="4">
        <v>0.25</v>
      </c>
      <c r="I2" t="s">
        <v>62</v>
      </c>
      <c r="J2" t="s">
        <v>67</v>
      </c>
      <c r="L2" t="s">
        <v>95</v>
      </c>
      <c r="N2" s="2" t="s">
        <v>142</v>
      </c>
    </row>
    <row r="3" spans="1:14" x14ac:dyDescent="0.35">
      <c r="A3" t="s">
        <v>53</v>
      </c>
      <c r="C3" t="s">
        <v>57</v>
      </c>
      <c r="D3" s="2" t="s">
        <v>50</v>
      </c>
      <c r="E3" s="1" t="s">
        <v>9</v>
      </c>
      <c r="F3" s="2" t="s">
        <v>45</v>
      </c>
      <c r="G3" s="2" t="s">
        <v>106</v>
      </c>
      <c r="H3" s="4">
        <v>0.55000000000000004</v>
      </c>
      <c r="I3" t="s">
        <v>63</v>
      </c>
      <c r="J3" t="s">
        <v>68</v>
      </c>
      <c r="N3" s="2" t="s">
        <v>44</v>
      </c>
    </row>
    <row r="4" spans="1:14" x14ac:dyDescent="0.35">
      <c r="A4" t="s">
        <v>54</v>
      </c>
      <c r="C4" t="s">
        <v>58</v>
      </c>
      <c r="E4" s="1" t="s">
        <v>10</v>
      </c>
      <c r="G4" s="2" t="s">
        <v>107</v>
      </c>
      <c r="H4" s="4">
        <v>0.15</v>
      </c>
      <c r="I4" t="s">
        <v>64</v>
      </c>
      <c r="J4" t="s">
        <v>69</v>
      </c>
      <c r="N4" s="2"/>
    </row>
    <row r="5" spans="1:14" x14ac:dyDescent="0.35">
      <c r="A5" t="s">
        <v>55</v>
      </c>
      <c r="E5" s="1" t="s">
        <v>6</v>
      </c>
      <c r="G5" s="2" t="s">
        <v>108</v>
      </c>
      <c r="H5" s="4">
        <v>0.7</v>
      </c>
      <c r="I5" t="s">
        <v>65</v>
      </c>
      <c r="J5" t="s">
        <v>70</v>
      </c>
      <c r="N5" s="2"/>
    </row>
    <row r="6" spans="1:14" x14ac:dyDescent="0.35">
      <c r="E6" s="1" t="s">
        <v>7</v>
      </c>
      <c r="G6" s="2" t="s">
        <v>109</v>
      </c>
      <c r="H6" s="4">
        <v>0.3</v>
      </c>
      <c r="J6" t="s">
        <v>71</v>
      </c>
      <c r="N6" s="2"/>
    </row>
    <row r="7" spans="1:14" x14ac:dyDescent="0.35">
      <c r="E7" s="1" t="s">
        <v>12</v>
      </c>
      <c r="G7" s="2" t="s">
        <v>44</v>
      </c>
      <c r="N7" s="2" t="s">
        <v>44</v>
      </c>
    </row>
    <row r="8" spans="1:14" x14ac:dyDescent="0.35">
      <c r="E8" s="1" t="s">
        <v>11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Juan Pablo Calvo</cp:lastModifiedBy>
  <dcterms:created xsi:type="dcterms:W3CDTF">2020-12-07T14:41:17Z</dcterms:created>
  <dcterms:modified xsi:type="dcterms:W3CDTF">2024-11-08T21:33:19Z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