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isy/Downloads/"/>
    </mc:Choice>
  </mc:AlternateContent>
  <xr:revisionPtr revIDLastSave="0" documentId="8_{FF437C70-B0D1-4E0A-AA18-3A8C7B955F60}" xr6:coauthVersionLast="47" xr6:coauthVersionMax="47" xr10:uidLastSave="{00000000-0000-0000-0000-000000000000}"/>
  <bookViews>
    <workbookView xWindow="4180" yWindow="500" windowWidth="23740" windowHeight="14960" xr2:uid="{00000000-000D-0000-FFFF-FFFF00000000}"/>
  </bookViews>
  <sheets>
    <sheet name="GENERALES NOTA 322" sheetId="5" r:id="rId1"/>
    <sheet name="GENERALES NOTA 321" sheetId="10" r:id="rId2"/>
    <sheet name="GENERALES  NOTA 324 -478" sheetId="11" r:id="rId3"/>
    <sheet name="GENERALES NOTA 325" sheetId="14" r:id="rId4"/>
    <sheet name="CONCEPTO DE CONCILIACIÓN 330 " sheetId="17" r:id="rId5"/>
    <sheet name="CAMBIO DE CONTINGENCIA 423" sheetId="18" r:id="rId6"/>
    <sheet name="Hoja1" sheetId="15" state="hidden" r:id="rId7"/>
    <sheet name="Hoja2" sheetId="6" state="hidden" r:id="rId8"/>
  </sheets>
  <externalReferences>
    <externalReference r:id="rId9"/>
    <externalReference r:id="rId10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" l="1"/>
  <c r="C18" i="5"/>
  <c r="B16" i="18" l="1"/>
  <c r="B27" i="18" s="1"/>
  <c r="B8" i="18"/>
  <c r="G22" i="17"/>
  <c r="G24" i="17" s="1"/>
  <c r="H21" i="17"/>
  <c r="H23" i="17" s="1"/>
  <c r="H25" i="17" s="1"/>
  <c r="G21" i="17"/>
  <c r="G23" i="17" s="1"/>
  <c r="G25" i="17" s="1"/>
  <c r="F21" i="17"/>
  <c r="F23" i="17" s="1"/>
  <c r="F25" i="17" s="1"/>
  <c r="E21" i="17"/>
  <c r="E23" i="17" s="1"/>
  <c r="E25" i="17" s="1"/>
  <c r="D21" i="17"/>
  <c r="D23" i="17" s="1"/>
  <c r="D25" i="17" s="1"/>
  <c r="H20" i="17"/>
  <c r="H22" i="17" s="1"/>
  <c r="H24" i="17" s="1"/>
  <c r="G20" i="17"/>
  <c r="F20" i="17"/>
  <c r="F22" i="17" s="1"/>
  <c r="F24" i="17" s="1"/>
  <c r="E20" i="17"/>
  <c r="E22" i="17" s="1"/>
  <c r="E24" i="17" s="1"/>
  <c r="D20" i="17"/>
  <c r="D22" i="17" s="1"/>
  <c r="D24" i="17" s="1"/>
  <c r="B4" i="11"/>
  <c r="B2" i="11"/>
  <c r="D34" i="5"/>
  <c r="D35" i="5"/>
  <c r="B8" i="17"/>
  <c r="B7" i="18"/>
  <c r="B6" i="18"/>
  <c r="B5" i="18"/>
  <c r="B4" i="18"/>
  <c r="B3" i="18"/>
  <c r="B2" i="18"/>
  <c r="B7" i="17"/>
  <c r="B6" i="17"/>
  <c r="B5" i="17"/>
  <c r="B4" i="17"/>
  <c r="B3" i="17"/>
  <c r="B2" i="17"/>
  <c r="B17" i="11"/>
  <c r="C10" i="11"/>
  <c r="B7" i="10"/>
  <c r="B7" i="11" s="1"/>
  <c r="B7" i="14"/>
  <c r="B6" i="14"/>
  <c r="B5" i="14"/>
  <c r="B4" i="14"/>
  <c r="B3" i="14"/>
  <c r="B2" i="14"/>
  <c r="B8" i="11"/>
  <c r="B4" i="10"/>
  <c r="B5" i="10"/>
  <c r="B5" i="11" s="1"/>
  <c r="B6" i="10"/>
  <c r="B6" i="11" s="1"/>
  <c r="B3" i="10"/>
  <c r="B3" i="11" s="1"/>
  <c r="B28" i="11" l="1"/>
  <c r="B9" i="17"/>
</calcChain>
</file>

<file path=xl/sharedStrings.xml><?xml version="1.0" encoding="utf-8"?>
<sst xmlns="http://schemas.openxmlformats.org/spreadsheetml/2006/main" count="271" uniqueCount="191">
  <si>
    <t>SOLICITUD DE ANTECEDENTES -ABOGADO EXTERNO-</t>
  </si>
  <si>
    <t>RADICADO(23 DIGITOS)</t>
  </si>
  <si>
    <t>2024142736</t>
  </si>
  <si>
    <t>JUZGADO</t>
  </si>
  <si>
    <t>SUPERINTENDENCIA FINANCIERA DE COLOMBIA DELEGATURA PARA FUNCIONES JURISDICCIONALES</t>
  </si>
  <si>
    <t>DEMANDADO</t>
  </si>
  <si>
    <t>ALLIANZ SEGUROS DE VIDA S.A.</t>
  </si>
  <si>
    <t xml:space="preserve">DEMANDANTE </t>
  </si>
  <si>
    <t>CAMILO HINCAPIÉ GUTIÉRREZ</t>
  </si>
  <si>
    <t>TIPO DE VINCULACION COMPAÑÍA</t>
  </si>
  <si>
    <t>DEMANDA DIRECTA</t>
  </si>
  <si>
    <t>NOMBRE DE LESIONADO O MUERTO (S)</t>
  </si>
  <si>
    <t>NO APLICA</t>
  </si>
  <si>
    <t>FECHA DE LOS HECHOS</t>
  </si>
  <si>
    <t>1 DE MAYO DE 2024</t>
  </si>
  <si>
    <t>FECHA DE SOLICITUD AUDIENCIA PREJUDICIAL</t>
  </si>
  <si>
    <t>26 DE ABRIL DE 2024</t>
  </si>
  <si>
    <t>FECHA DE AUDIENCIA PREJUDICIAL</t>
  </si>
  <si>
    <t>21 DE AGOSTO DE 2024</t>
  </si>
  <si>
    <t>AMPARO A AFECTAR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</si>
  <si>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</si>
  <si>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CAMILO HINCAPIÉ GUTIERREZ desde el 1 de mayo de 2022 tiene contratada póliza de seguro del ramo Salud con Allianz Seguros de vida S.A. En su tercera renovación,  esto es para año 2024-2025 la prima tuvo un incremento, pues el 1 de mayo de 2024, Allianz Seguros de vida S.A. aumentó el valor de las coberturas de la póliza en su tercera vigencia, sin previo aviso o concertación con él y de forma obligatoria de acuerdo con información de su asesora intermediaria, de la cual deprecan negligencia y confusiones. Indica el accionante que la prima de la póliza incrementó con el IPC 9.28% más un 12.5213% de puntos adicionales, lo que asciende a $708.858 mensuales para la vigencia 2024-2025. En su criterio el valor de la prima debe ser de $635.987 iva incluido según el IPC, puesto que no comprente porque se incrementan puntos adicionales. Por lo que exige la devolución del excedente de los meses cobrados y aclaración de sus cobros.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</si>
  <si>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</si>
  <si>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</si>
  <si>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</si>
  <si>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</si>
  <si>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</si>
  <si>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</si>
  <si>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DAÑOS MATERIALES</t>
  </si>
  <si>
    <t>ASEGURADO</t>
  </si>
  <si>
    <t>NIT ASEGURADO</t>
  </si>
  <si>
    <t xml:space="preserve">NO. PÓLIZA VINCULADA (LAS QUE SE NECESITE SOLICITAR). </t>
  </si>
  <si>
    <t>023095519</t>
  </si>
  <si>
    <t>FECHA DE ASIGNACIÓN</t>
  </si>
  <si>
    <t>18 DE NOVIEMBRE DE 2024</t>
  </si>
  <si>
    <t>FECHA DE NOTIFICACIÓN</t>
  </si>
  <si>
    <t>08 DE NOVIEMBRE DE 2024</t>
  </si>
  <si>
    <t xml:space="preserve">FECHA DE CONTESTACION </t>
  </si>
  <si>
    <t>27 DE NOVIEMBRE DE 2024</t>
  </si>
  <si>
    <t>REMISION DE ANTECEDENTES - ABOGADO INTERNO-</t>
  </si>
  <si>
    <t>SINIESTRO - APLICATIVO</t>
  </si>
  <si>
    <t>SINIESTRO   APL</t>
  </si>
  <si>
    <t>Radicado(23 digitos)</t>
  </si>
  <si>
    <t>Juzgado</t>
  </si>
  <si>
    <t>Demandado</t>
  </si>
  <si>
    <t xml:space="preserve">Demandante </t>
  </si>
  <si>
    <t>Tipo de vinculacion compañía</t>
  </si>
  <si>
    <t>PÓLIZA</t>
  </si>
  <si>
    <t>VALOR ASEGURADO</t>
  </si>
  <si>
    <t>DEDUCIBLE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</si>
  <si>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</si>
  <si>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</si>
  <si>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</si>
  <si>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</si>
  <si>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</si>
  <si>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</si>
  <si>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</si>
  <si>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</si>
  <si>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</si>
  <si>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>MOTIVO DE LA DEMANDA</t>
  </si>
  <si>
    <t>OFRECIENTO PREVIO?</t>
  </si>
  <si>
    <t>OFRECIENTO VALOR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</si>
  <si>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</si>
  <si>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</si>
  <si>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</si>
  <si>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</si>
  <si>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</si>
  <si>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VISTO BUENO OUTSOUCING</t>
  </si>
  <si>
    <t xml:space="preserve">CONTINGENCIA </t>
  </si>
  <si>
    <t>COMENTARIOS CLASIFICACIÓN Y VALOR CONTINGENCIA</t>
  </si>
  <si>
    <t>• Exclusiones  de confomidad a la Póliza, especifique cual:</t>
  </si>
  <si>
    <t>Otras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</si>
  <si>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</si>
  <si>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</si>
  <si>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</si>
  <si>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</si>
  <si>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</si>
  <si>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</si>
  <si>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</si>
  <si>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</si>
  <si>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</si>
  <si>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</si>
  <si>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</si>
  <si>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</si>
  <si>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</si>
  <si>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</si>
  <si>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</si>
  <si>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</si>
  <si>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</si>
  <si>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</si>
  <si>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de las pretensiones totales de la demanda (en pesos no en SMMLV)</t>
  </si>
  <si>
    <t>Perjuicios reclamados  (en pesos no en SMMLV)</t>
  </si>
  <si>
    <t>Daño moral</t>
  </si>
  <si>
    <t>Daño a la salud</t>
  </si>
  <si>
    <t>PROBABLE</t>
  </si>
  <si>
    <t>Clasificación Contingencia</t>
  </si>
  <si>
    <t>PROBABLE GENERALES</t>
  </si>
  <si>
    <t>Concepto del Abogado sobre la Contingencia:(Se debe indicar las razones por las cuales se considera que el proceso es Eventual Remoto o Probable.)</t>
  </si>
  <si>
    <t>Valor Contingencia: ( en pesos). Cuanto vale perder o negociar el caso por un valor que debe estar dentro del valor asegurado( con criterios jurisprudenciales)</t>
  </si>
  <si>
    <t>VALOR CONTINGENCIA</t>
  </si>
  <si>
    <t>Daño a la Salud que podría interpretarse como daño a la vida de relación</t>
  </si>
  <si>
    <t>OTROS</t>
  </si>
  <si>
    <t>COASEGURO RETENCION ALLIANZ (%)</t>
  </si>
  <si>
    <t>CONCURRENCIA</t>
  </si>
  <si>
    <t>Reserva propuesta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</si>
  <si>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</si>
  <si>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</si>
  <si>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ANTIFRAUDE</t>
  </si>
  <si>
    <t>Validar si en proceso se presentan alguna de las siguientes situaciones :</t>
  </si>
  <si>
    <t>Descripción</t>
  </si>
  <si>
    <t>SI / NO</t>
  </si>
  <si>
    <t xml:space="preserve">En caso de ser afirmativo, explicar: </t>
  </si>
  <si>
    <r>
      <rPr>
        <b/>
        <sz val="10"/>
        <color theme="1"/>
        <rFont val="Century Gothic"/>
        <family val="2"/>
      </rPr>
      <t>PJ</t>
    </r>
    <r>
      <rPr>
        <sz val="10"/>
        <color theme="1"/>
        <rFont val="Century Gothic"/>
        <family val="2"/>
      </rPr>
      <t xml:space="preserve"> - Exageración pretensiones materiales (lucro cesante y daño emergente).</t>
    </r>
  </si>
  <si>
    <t>NO</t>
  </si>
  <si>
    <t>Diferencia entre el lucro cesante y daño emergente pretendidos por los demandantes en el proceso judicial Vs tasacion objetivada.</t>
  </si>
  <si>
    <r>
      <rPr>
        <b/>
        <sz val="10"/>
        <color theme="1"/>
        <rFont val="Century Gothic"/>
        <family val="2"/>
      </rPr>
      <t xml:space="preserve">PJ </t>
    </r>
    <r>
      <rPr>
        <sz val="10"/>
        <color theme="1"/>
        <rFont val="Century Gothic"/>
        <family val="2"/>
      </rPr>
      <t>- Lesiones/circunstancias sin relación o inconsistentes con los hechos demandados.</t>
    </r>
  </si>
  <si>
    <t>Diferencia entre la declaración del asegurado y el tercero; Asegurado no brinda información o se niega a entrevista; Reclamación  originada en supuestos accidentes sin testigos ni reportes; Incendio elementos de alta cuantía  o sucedido en circustancias extrañas; Hurto de articulos de alto costos debido a incineración de la propiedad, vehiuclo o bien; Lesiones y daños materiales sin acreditación y/o soporte.</t>
  </si>
  <si>
    <r>
      <rPr>
        <b/>
        <sz val="10"/>
        <color theme="1"/>
        <rFont val="Century Gothic"/>
        <family val="2"/>
      </rPr>
      <t xml:space="preserve">PJ </t>
    </r>
    <r>
      <rPr>
        <sz val="10"/>
        <color theme="1"/>
        <rFont val="Century Gothic"/>
        <family val="2"/>
      </rPr>
      <t>- Soportes de asegurados/terceros demandantes adulterados.</t>
    </r>
  </si>
  <si>
    <t>Documentos falsos aportados como pruabas; Vehículos con daños severos y no reportan lesionados; Médico de terceros (especializado), también está involucrado en otros diagnósticos;  ITP Irregularidad en el proceso de calificación; Diagnósticos médicos sin el debido sustento.</t>
  </si>
  <si>
    <r>
      <rPr>
        <b/>
        <sz val="10"/>
        <color theme="1"/>
        <rFont val="Century Gothic"/>
        <family val="2"/>
      </rPr>
      <t xml:space="preserve">PJ </t>
    </r>
    <r>
      <rPr>
        <sz val="10"/>
        <color theme="1"/>
        <rFont val="Century Gothic"/>
        <family val="2"/>
      </rPr>
      <t>- Demandantes involucrados en otros siniestros y procesos judiciales.</t>
    </r>
  </si>
  <si>
    <t xml:space="preserve">Procesos judiciales llevados a cabo en distintas ciudades con los mismos demandantes. </t>
  </si>
  <si>
    <r>
      <rPr>
        <b/>
        <sz val="10"/>
        <color theme="1"/>
        <rFont val="Century Gothic"/>
        <family val="2"/>
      </rPr>
      <t>PJ</t>
    </r>
    <r>
      <rPr>
        <sz val="10"/>
        <color theme="1"/>
        <rFont val="Century Gothic"/>
        <family val="2"/>
      </rPr>
      <t xml:space="preserve"> - Víctima involucrada en fraudes anteriores .</t>
    </r>
  </si>
  <si>
    <r>
      <rPr>
        <b/>
        <sz val="10"/>
        <color theme="1"/>
        <rFont val="Century Gothic"/>
        <family val="2"/>
      </rPr>
      <t>PJ</t>
    </r>
    <r>
      <rPr>
        <sz val="10"/>
        <color theme="1"/>
        <rFont val="Century Gothic"/>
        <family val="2"/>
      </rPr>
      <t xml:space="preserve"> - Relación/parentesco entre asegurado y tercero afectado.</t>
    </r>
  </si>
  <si>
    <t xml:space="preserve">Demandantes con vínculos consanguineos, de afinidad y/o amistad con el asegurado. </t>
  </si>
  <si>
    <r>
      <rPr>
        <b/>
        <sz val="10"/>
        <color theme="1"/>
        <rFont val="Century Gothic"/>
        <family val="2"/>
      </rPr>
      <t xml:space="preserve">PJ </t>
    </r>
    <r>
      <rPr>
        <sz val="10"/>
        <color theme="1"/>
        <rFont val="Century Gothic"/>
        <family val="2"/>
      </rPr>
      <t>- Sumas elevadas aseguradas con respecto a la ocupación desarrollada del asegurado.</t>
    </r>
  </si>
  <si>
    <t xml:space="preserve">Prima contratada alta comparada con los ingresos reales del asegurado; Valor del aseguro excesivo o con valor que supera lo devegado por el asegurado. </t>
  </si>
  <si>
    <r>
      <rPr>
        <b/>
        <sz val="10"/>
        <color theme="1"/>
        <rFont val="Century Gothic"/>
        <family val="2"/>
      </rPr>
      <t xml:space="preserve">PJ </t>
    </r>
    <r>
      <rPr>
        <sz val="10"/>
        <color theme="1"/>
        <rFont val="Century Gothic"/>
        <family val="2"/>
      </rPr>
      <t>- Reticencia</t>
    </r>
  </si>
  <si>
    <t>Lesiones y/o afectaciones del asegurado preexistentes.</t>
  </si>
  <si>
    <r>
      <rPr>
        <b/>
        <sz val="10"/>
        <color theme="1"/>
        <rFont val="Century Gothic"/>
        <family val="2"/>
      </rPr>
      <t>PJ</t>
    </r>
    <r>
      <rPr>
        <sz val="10"/>
        <color theme="1"/>
        <rFont val="Century Gothic"/>
        <family val="2"/>
      </rPr>
      <t xml:space="preserve"> - Reclamaciones presentadas durante la misma vigencia de la póliza por cisrcunsatancias similares. </t>
    </r>
  </si>
  <si>
    <t xml:space="preserve"> Múltiples reclamos por la misma pérdida y similar.</t>
  </si>
  <si>
    <r>
      <rPr>
        <b/>
        <sz val="10"/>
        <color theme="1"/>
        <rFont val="Century Gothic"/>
        <family val="2"/>
      </rPr>
      <t>PJ</t>
    </r>
    <r>
      <rPr>
        <sz val="10"/>
        <color theme="1"/>
        <rFont val="Century Gothic"/>
        <family val="2"/>
      </rPr>
      <t xml:space="preserve"> - El asegurado tiene más de un seguro de vida en la misma o con otras compañías.</t>
    </r>
  </si>
  <si>
    <t>Múltiples aseguramientos del mismo tipo.</t>
  </si>
  <si>
    <t>INFORME ABOGADO INTERNO</t>
  </si>
  <si>
    <t>CONTINGENCIA</t>
  </si>
  <si>
    <t>RESERVA CIA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</si>
  <si>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</si>
  <si>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</si>
  <si>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</si>
  <si>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 xml:space="preserve">CREACIÓN DE INTERVINIENTES </t>
  </si>
  <si>
    <t>COMENTARIOS ADICIONALES</t>
  </si>
  <si>
    <t xml:space="preserve">CONCEPTO DE CONCILIACIÓN 330 </t>
  </si>
  <si>
    <t xml:space="preserve">SUMA SOLICITADA </t>
  </si>
  <si>
    <t>COMENTARIOS ABOGADO EXTERNO</t>
  </si>
  <si>
    <t>COMENTARIO OUT</t>
  </si>
  <si>
    <t>AUTORIZACION COMPAÑÍA SUMA</t>
  </si>
  <si>
    <t xml:space="preserve">AUTORIZACION COMPAÑÍA COMENTARIOS </t>
  </si>
  <si>
    <t>CAMBIO CONTINGENCIA PJ</t>
  </si>
  <si>
    <t xml:space="preserve">CONTINGENCIA ACTUAL </t>
  </si>
  <si>
    <t xml:space="preserve">CAMBIO DE CONTINGENCIA </t>
  </si>
  <si>
    <t xml:space="preserve">COMENTARIOS CAMBIO DE CONTINGENCIA </t>
  </si>
  <si>
    <t xml:space="preserve">ACTUALIZACION DE CONTINGENCIA  </t>
  </si>
  <si>
    <t>REMOTO</t>
  </si>
  <si>
    <t xml:space="preserve">COMENTARIO Y MOTIVO DE ACTUALIZACION DE CONTINGENCIA </t>
  </si>
  <si>
    <t xml:space="preserve">SI </t>
  </si>
  <si>
    <t>SI</t>
  </si>
  <si>
    <t xml:space="preserve">Situcion Laboral </t>
  </si>
  <si>
    <t>Acompañante motorista</t>
  </si>
  <si>
    <t>LLAMADA EN GARANTIA</t>
  </si>
  <si>
    <t xml:space="preserve">PROBABLE </t>
  </si>
  <si>
    <t>OCURRENCIA</t>
  </si>
  <si>
    <t>CEDIDO</t>
  </si>
  <si>
    <t>FACULTATIVO</t>
  </si>
  <si>
    <t xml:space="preserve">Objetado por la Compañía </t>
  </si>
  <si>
    <t>EVENTUAL GENERALES</t>
  </si>
  <si>
    <t xml:space="preserve">Ocupado-trabajador cuenta ajena </t>
  </si>
  <si>
    <t xml:space="preserve">Ciclista </t>
  </si>
  <si>
    <t xml:space="preserve">EVENTUAL </t>
  </si>
  <si>
    <t>CLAIMS MADE</t>
  </si>
  <si>
    <t>ACEPTADO</t>
  </si>
  <si>
    <t>AUTOMATICO</t>
  </si>
  <si>
    <t>Pretensiones elevadas- reclamación Compañía</t>
  </si>
  <si>
    <t>EVENTUAL</t>
  </si>
  <si>
    <t>PROBABLE RC MEDICA</t>
  </si>
  <si>
    <t>Ocupado - Autonomo</t>
  </si>
  <si>
    <t>Cliclista vehículo</t>
  </si>
  <si>
    <t>SUNSET</t>
  </si>
  <si>
    <t>PROPIO</t>
  </si>
  <si>
    <t>Ofrecimiento muy bajo-reclamación Compañía</t>
  </si>
  <si>
    <t>EVENTUAL RC MEDICA</t>
  </si>
  <si>
    <t xml:space="preserve">Tareas del hogar </t>
  </si>
  <si>
    <t xml:space="preserve">Motociclista </t>
  </si>
  <si>
    <t>DESCUBREMIENTO</t>
  </si>
  <si>
    <t xml:space="preserve">Nuevos reclamantes </t>
  </si>
  <si>
    <t>PROBABLE AVIACION,SALUD,VIDA</t>
  </si>
  <si>
    <t>Pendiente acceder al mercado laboral -pedir a nino</t>
  </si>
  <si>
    <t>Ocupante vehículo</t>
  </si>
  <si>
    <t>Respuesta extemporanea</t>
  </si>
  <si>
    <t>EVENTUAL AVIACION,SALUD,VIDA</t>
  </si>
  <si>
    <t>Pasajero servicio publico</t>
  </si>
  <si>
    <t xml:space="preserve">Sin reclamación previa </t>
  </si>
  <si>
    <t xml:space="preserve">Vida/RC medica- aviso de siniestro sin tramite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</si>
</sst>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_-[$$-240A]\ * #,##0_-;\-[$$-240A]\ * #,##0_-;_-[$$-240A]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164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164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164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164" fontId="0" fillId="0" borderId="1" xfId="1" applyFont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2" fillId="0" borderId="2" xfId="0" applyFont="1" applyBorder="1" applyAlignment="1">
      <alignment horizontal="justify" vertical="top"/>
    </xf>
    <xf numFmtId="0" fontId="4" fillId="2" borderId="8" xfId="0" applyFont="1" applyFill="1" applyBorder="1" applyAlignment="1">
      <alignment horizontal="justify" vertical="center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7" fontId="12" fillId="7" borderId="1" xfId="1" applyNumberFormat="1" applyFont="1" applyFill="1" applyBorder="1" applyAlignment="1">
      <alignment horizontal="center"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0" fillId="5" borderId="2" xfId="1" applyFont="1" applyFill="1" applyBorder="1" applyAlignment="1">
      <alignment horizontal="justify" vertical="top"/>
    </xf>
    <xf numFmtId="164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7" fillId="2" borderId="0" xfId="0" applyFont="1" applyFill="1" applyAlignment="1">
      <alignment horizontal="center" vertical="top"/>
    </xf>
    <xf numFmtId="0" fontId="6" fillId="0" borderId="2" xfId="0" applyFont="1" applyBorder="1" applyAlignment="1">
      <alignment horizontal="justify" vertical="top"/>
    </xf>
    <xf numFmtId="0" fontId="6" fillId="0" borderId="3" xfId="0" applyFont="1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64" fontId="0" fillId="5" borderId="0" xfId="1" applyFont="1" applyFill="1" applyBorder="1" applyAlignment="1">
      <alignment horizontal="center" vertical="top"/>
    </xf>
    <xf numFmtId="0" fontId="0" fillId="0" borderId="1" xfId="0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0" fillId="0" borderId="11" xfId="0" applyBorder="1" applyAlignment="1" applyProtection="1">
      <alignment horizontal="justify" vertical="top"/>
      <protection locked="0"/>
    </xf>
    <xf numFmtId="0" fontId="7" fillId="2" borderId="11" xfId="0" applyFont="1" applyFill="1" applyBorder="1" applyAlignment="1" applyProtection="1">
      <alignment horizontal="center" vertical="top"/>
      <protection locked="0"/>
    </xf>
    <xf numFmtId="0" fontId="11" fillId="7" borderId="4" xfId="0" applyFont="1" applyFill="1" applyBorder="1" applyAlignment="1" applyProtection="1">
      <alignment horizontal="center" vertical="top"/>
      <protection locked="0"/>
    </xf>
    <xf numFmtId="164" fontId="0" fillId="5" borderId="2" xfId="1" applyFont="1" applyFill="1" applyBorder="1" applyAlignment="1" applyProtection="1">
      <alignment horizontal="justify" vertical="top"/>
      <protection locked="0"/>
    </xf>
    <xf numFmtId="164" fontId="0" fillId="5" borderId="3" xfId="1" applyFont="1" applyFill="1" applyBorder="1" applyAlignment="1" applyProtection="1">
      <alignment horizontal="justify" vertical="top"/>
      <protection locked="0"/>
    </xf>
    <xf numFmtId="0" fontId="0" fillId="7" borderId="5" xfId="0" applyFill="1" applyBorder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166" fontId="0" fillId="5" borderId="1" xfId="3" applyNumberFormat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164" fontId="0" fillId="5" borderId="1" xfId="1" applyFont="1" applyFill="1" applyBorder="1" applyAlignment="1">
      <alignment horizontal="justify" vertical="top"/>
    </xf>
    <xf numFmtId="165" fontId="0" fillId="5" borderId="1" xfId="3" applyFont="1" applyFill="1" applyBorder="1" applyAlignment="1">
      <alignment horizontal="center"/>
    </xf>
    <xf numFmtId="0" fontId="0" fillId="5" borderId="1" xfId="0" applyFill="1" applyBorder="1" applyAlignment="1">
      <alignment horizontal="justify" vertical="top"/>
    </xf>
    <xf numFmtId="0" fontId="0" fillId="7" borderId="13" xfId="0" applyFill="1" applyBorder="1" applyAlignment="1">
      <alignment horizontal="justify" vertical="top"/>
    </xf>
    <xf numFmtId="0" fontId="0" fillId="7" borderId="0" xfId="0" applyFill="1" applyAlignment="1">
      <alignment horizontal="justify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xnas1/Colombia/INDEMNIZ_PROCESOS_JUDICIALES/TATIANA/Procesos/Informes%20Iniciales/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AppData\Local\Microsoft\Windows\INetCache\Content.Outlook\6U4382SS\INFORME%20INICIAL%20AUTOS%202023.xlsx" TargetMode="External"/><Relationship Id="rId1" Type="http://schemas.openxmlformats.org/officeDocument/2006/relationships/externalLinkPath" Target="https://allianzms-my.sharepoint.com/Users/ce02653/AppData/Local/Microsoft/Windows/INetCache/Content.Outlook/6U4382SS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/>
      <sheetData sheetId="1">
        <row r="2">
          <cell r="B2" t="str">
            <v xml:space="preserve">SINIESTRO   LEGIS </v>
          </cell>
          <cell r="C2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D35"/>
  <sheetViews>
    <sheetView tabSelected="1" zoomScaleNormal="100" workbookViewId="0">
      <selection activeCell="B30" sqref="B30"/>
    </sheetView>
  </sheetViews>
  <sheetFormatPr defaultColWidth="0" defaultRowHeight="15"/>
  <cols>
    <col min="1" max="1" width="92.7109375" style="7" customWidth="1"/>
    <col min="2" max="2" width="63.85546875" style="7" customWidth="1"/>
    <col min="3" max="3" width="75.140625" style="7" customWidth="1"/>
    <col min="4" max="16384" width="11.42578125" style="2" hidden="1"/>
  </cols>
  <sheetData>
    <row r="1" spans="1:3" ht="28.5" customHeight="1">
      <c r="A1" s="54" t="s">
        <v>0</v>
      </c>
      <c r="B1" s="54"/>
      <c r="C1" s="54"/>
    </row>
    <row r="2" spans="1:3" ht="15.95">
      <c r="A2" s="5" t="s">
        <v>1</v>
      </c>
      <c r="B2" s="57" t="s">
        <v>2</v>
      </c>
      <c r="C2" s="58"/>
    </row>
    <row r="3" spans="1:3" ht="15.95">
      <c r="A3" s="5" t="s">
        <v>3</v>
      </c>
      <c r="B3" s="59" t="s">
        <v>4</v>
      </c>
      <c r="C3" s="60"/>
    </row>
    <row r="4" spans="1:3" ht="15.95">
      <c r="A4" s="5" t="s">
        <v>5</v>
      </c>
      <c r="B4" s="59" t="s">
        <v>6</v>
      </c>
      <c r="C4" s="60"/>
    </row>
    <row r="5" spans="1:3" ht="14.45" customHeight="1">
      <c r="A5" s="5" t="s">
        <v>7</v>
      </c>
      <c r="B5" s="59" t="s">
        <v>8</v>
      </c>
      <c r="C5" s="60"/>
    </row>
    <row r="6" spans="1:3" ht="15.95">
      <c r="A6" s="5" t="s">
        <v>9</v>
      </c>
      <c r="B6" s="41" t="s">
        <v>10</v>
      </c>
      <c r="C6" s="41"/>
    </row>
    <row r="7" spans="1:3" ht="15.95">
      <c r="A7" s="5" t="s">
        <v>11</v>
      </c>
      <c r="B7" s="55" t="s">
        <v>12</v>
      </c>
      <c r="C7" s="56"/>
    </row>
    <row r="8" spans="1:3" ht="15.95">
      <c r="A8" s="5" t="s">
        <v>13</v>
      </c>
      <c r="B8" s="52" t="s">
        <v>14</v>
      </c>
      <c r="C8" s="53"/>
    </row>
    <row r="9" spans="1:3" ht="15.95">
      <c r="A9" s="5" t="s">
        <v>15</v>
      </c>
      <c r="B9" s="52" t="s">
        <v>16</v>
      </c>
      <c r="C9" s="53"/>
    </row>
    <row r="10" spans="1:3" ht="15.95">
      <c r="A10" s="5" t="s">
        <v>17</v>
      </c>
      <c r="B10" s="52" t="s">
        <v>18</v>
      </c>
      <c r="C10" s="53"/>
    </row>
    <row r="11" spans="1:3" ht="23.25" customHeight="1">
      <c r="A11" s="5" t="s">
        <v>19</v>
      </c>
      <c r="B11" s="52" t="s">
        <v>12</v>
      </c>
      <c r="C11" s="53"/>
    </row>
    <row r="12" spans="1:3">
      <c r="A12" s="42" t="s">
        <v>20</v>
      </c>
      <c r="B12" s="41" t="s">
        <v>21</v>
      </c>
      <c r="C12" s="41"/>
    </row>
    <row r="13" spans="1:3" ht="30" customHeight="1">
      <c r="A13" s="42"/>
      <c r="B13" s="41"/>
      <c r="C13" s="41"/>
    </row>
    <row r="14" spans="1:3" ht="73.5" customHeight="1">
      <c r="A14" s="42"/>
      <c r="B14" s="41"/>
      <c r="C14" s="41"/>
    </row>
    <row r="15" spans="1:3" ht="15.95">
      <c r="A15" s="5" t="s">
        <v>22</v>
      </c>
      <c r="B15" s="46">
        <f>SUM(C17,,C20,C21,C18)</f>
        <v>437226</v>
      </c>
      <c r="C15" s="47"/>
    </row>
    <row r="16" spans="1:3" ht="33.75" customHeight="1">
      <c r="A16" s="48" t="s">
        <v>23</v>
      </c>
      <c r="B16" s="49" t="s">
        <v>24</v>
      </c>
      <c r="C16" s="49"/>
    </row>
    <row r="17" spans="1:3" ht="33.75" customHeight="1">
      <c r="A17" s="48"/>
      <c r="B17" s="11" t="s">
        <v>25</v>
      </c>
      <c r="C17" s="6">
        <v>0</v>
      </c>
    </row>
    <row r="18" spans="1:3" ht="33.75" customHeight="1">
      <c r="A18" s="48"/>
      <c r="B18" s="11" t="s">
        <v>26</v>
      </c>
      <c r="C18" s="39">
        <f>(72871*6)</f>
        <v>437226</v>
      </c>
    </row>
    <row r="19" spans="1:3">
      <c r="A19" s="48"/>
      <c r="B19" s="50" t="s">
        <v>27</v>
      </c>
      <c r="C19" s="51"/>
    </row>
    <row r="20" spans="1:3" ht="15.95">
      <c r="A20" s="48"/>
      <c r="B20" s="11" t="s">
        <v>12</v>
      </c>
      <c r="C20" s="6">
        <v>0</v>
      </c>
    </row>
    <row r="21" spans="1:3" ht="15.95">
      <c r="A21" s="48"/>
      <c r="B21" s="11" t="s">
        <v>12</v>
      </c>
      <c r="C21" s="6">
        <v>0</v>
      </c>
    </row>
    <row r="22" spans="1:3">
      <c r="A22" s="48"/>
      <c r="B22" s="50" t="s">
        <v>28</v>
      </c>
      <c r="C22" s="51"/>
    </row>
    <row r="23" spans="1:3">
      <c r="A23" s="48"/>
      <c r="B23" s="11"/>
    </row>
    <row r="24" spans="1:3" ht="15.95">
      <c r="A24" s="5" t="s">
        <v>29</v>
      </c>
      <c r="B24" s="41" t="s">
        <v>8</v>
      </c>
      <c r="C24" s="41"/>
    </row>
    <row r="25" spans="1:3" ht="15.95">
      <c r="A25" s="5" t="s">
        <v>30</v>
      </c>
      <c r="B25" s="41">
        <v>1020424006</v>
      </c>
      <c r="C25" s="41"/>
    </row>
    <row r="26" spans="1:3" ht="15.95">
      <c r="A26" s="5" t="s">
        <v>31</v>
      </c>
      <c r="B26" s="43" t="s">
        <v>32</v>
      </c>
      <c r="C26" s="43"/>
    </row>
    <row r="27" spans="1:3" ht="15.95">
      <c r="A27" s="5" t="s">
        <v>33</v>
      </c>
      <c r="B27" s="44" t="s">
        <v>34</v>
      </c>
      <c r="C27" s="45"/>
    </row>
    <row r="28" spans="1:3" ht="15.95">
      <c r="A28" s="5" t="s">
        <v>35</v>
      </c>
      <c r="B28" s="40" t="s">
        <v>36</v>
      </c>
      <c r="C28" s="40"/>
    </row>
    <row r="29" spans="1:3" ht="15.95">
      <c r="A29" s="5" t="s">
        <v>37</v>
      </c>
      <c r="B29" s="41" t="s">
        <v>38</v>
      </c>
      <c r="C29" s="41"/>
    </row>
    <row r="34" spans="4:4">
      <c r="D34" s="2" t="str">
        <f t="shared" ref="D34:D35" si="0">UPPER(A34)</f>
        <v/>
      </c>
    </row>
    <row r="35" spans="4:4">
      <c r="D35" s="2" t="str">
        <f t="shared" si="0"/>
        <v/>
      </c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85" zoomScaleNormal="85" workbookViewId="0">
      <selection activeCell="B11" sqref="B11:C11"/>
    </sheetView>
  </sheetViews>
  <sheetFormatPr defaultColWidth="0" defaultRowHeight="1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26.1">
      <c r="A1" s="71" t="s">
        <v>39</v>
      </c>
      <c r="B1" s="71"/>
      <c r="C1" s="71"/>
    </row>
    <row r="2" spans="1:3" ht="15.95">
      <c r="A2" s="13" t="s">
        <v>40</v>
      </c>
      <c r="B2" s="72" t="s">
        <v>41</v>
      </c>
      <c r="C2" s="73"/>
    </row>
    <row r="3" spans="1:3" ht="15.95">
      <c r="A3" s="5" t="s">
        <v>42</v>
      </c>
      <c r="B3" s="41" t="str">
        <f>'GENERALES NOTA 322'!B2:C2</f>
        <v>2024142736</v>
      </c>
      <c r="C3" s="41"/>
    </row>
    <row r="4" spans="1:3" ht="15.95">
      <c r="A4" s="5" t="s">
        <v>43</v>
      </c>
      <c r="B4" s="41" t="str">
        <f>'GENERALES NOTA 322'!B3:C3</f>
        <v>SUPERINTENDENCIA FINANCIERA DE COLOMBIA DELEGATURA PARA FUNCIONES JURISDICCIONALES</v>
      </c>
      <c r="C4" s="41"/>
    </row>
    <row r="5" spans="1:3" ht="15.95">
      <c r="A5" s="5" t="s">
        <v>44</v>
      </c>
      <c r="B5" s="41" t="str">
        <f>'GENERALES NOTA 322'!B4:C4</f>
        <v>ALLIANZ SEGUROS DE VIDA S.A.</v>
      </c>
      <c r="C5" s="41"/>
    </row>
    <row r="6" spans="1:3" ht="15.95">
      <c r="A6" s="5" t="s">
        <v>45</v>
      </c>
      <c r="B6" s="41" t="str">
        <f>'GENERALES NOTA 322'!B5:C5</f>
        <v>CAMILO HINCAPIÉ GUTIÉRREZ</v>
      </c>
      <c r="C6" s="41"/>
    </row>
    <row r="7" spans="1:3" ht="15.95">
      <c r="A7" s="5" t="s">
        <v>46</v>
      </c>
      <c r="B7" s="41" t="str">
        <f>'GENERALES NOTA 322'!B6:C6</f>
        <v>DEMANDA DIRECTA</v>
      </c>
      <c r="C7" s="41"/>
    </row>
    <row r="8" spans="1:3" ht="15.95">
      <c r="A8" s="13" t="s">
        <v>47</v>
      </c>
      <c r="B8" s="41"/>
      <c r="C8" s="41"/>
    </row>
    <row r="9" spans="1:3" ht="15.95">
      <c r="A9" s="13" t="s">
        <v>19</v>
      </c>
      <c r="B9" s="41"/>
      <c r="C9" s="41"/>
    </row>
    <row r="10" spans="1:3" ht="15.95">
      <c r="A10" s="13" t="s">
        <v>48</v>
      </c>
      <c r="B10" s="74"/>
      <c r="C10" s="75"/>
    </row>
    <row r="11" spans="1:3" ht="15.95">
      <c r="A11" s="13" t="s">
        <v>49</v>
      </c>
      <c r="B11" s="74"/>
      <c r="C11" s="73"/>
    </row>
    <row r="12" spans="1:3" ht="15.95">
      <c r="A12" s="13" t="s">
        <v>50</v>
      </c>
      <c r="B12" s="59"/>
      <c r="C12" s="60"/>
    </row>
    <row r="13" spans="1:3" ht="15.95">
      <c r="A13" s="13" t="s">
        <v>51</v>
      </c>
      <c r="B13" s="41"/>
      <c r="C13" s="41"/>
    </row>
    <row r="14" spans="1:3" ht="15.95">
      <c r="A14" s="13" t="s">
        <v>52</v>
      </c>
      <c r="B14" s="41"/>
      <c r="C14" s="41"/>
    </row>
    <row r="15" spans="1:3" ht="15.95">
      <c r="A15" s="13" t="s">
        <v>53</v>
      </c>
      <c r="B15" s="41"/>
      <c r="C15" s="41"/>
    </row>
    <row r="16" spans="1:3">
      <c r="A16" s="69" t="s">
        <v>54</v>
      </c>
      <c r="B16" s="41"/>
      <c r="C16" s="41"/>
    </row>
    <row r="17" spans="1:3" ht="15.95">
      <c r="A17" s="70"/>
      <c r="B17" s="9" t="s">
        <v>55</v>
      </c>
      <c r="C17" s="10" t="s">
        <v>56</v>
      </c>
    </row>
    <row r="18" spans="1:3">
      <c r="A18" s="70"/>
      <c r="B18" s="11"/>
      <c r="C18" s="11"/>
    </row>
    <row r="19" spans="1:3">
      <c r="A19" s="70"/>
      <c r="B19" s="11"/>
      <c r="C19" s="11"/>
    </row>
    <row r="20" spans="1:3">
      <c r="A20" s="70"/>
      <c r="B20" s="11"/>
      <c r="C20" s="11"/>
    </row>
    <row r="21" spans="1:3" ht="15.95">
      <c r="A21" s="13" t="s">
        <v>57</v>
      </c>
      <c r="B21" s="41"/>
      <c r="C21" s="41"/>
    </row>
    <row r="22" spans="1:3" ht="15.95">
      <c r="A22" s="13" t="s">
        <v>58</v>
      </c>
      <c r="B22" s="59"/>
      <c r="C22" s="60"/>
    </row>
    <row r="23" spans="1:3" ht="15.95">
      <c r="A23" s="13" t="s">
        <v>59</v>
      </c>
      <c r="B23" s="41"/>
      <c r="C23" s="41"/>
    </row>
    <row r="24" spans="1:3" ht="15.95">
      <c r="A24" s="13" t="s">
        <v>60</v>
      </c>
      <c r="B24" s="41"/>
      <c r="C24" s="41"/>
    </row>
    <row r="25" spans="1:3" ht="15.95">
      <c r="A25" s="13" t="s">
        <v>61</v>
      </c>
      <c r="B25" s="41"/>
      <c r="C25" s="41"/>
    </row>
    <row r="26" spans="1:3" ht="15.95">
      <c r="A26" s="12" t="s">
        <v>62</v>
      </c>
      <c r="B26" s="41"/>
      <c r="C26" s="41"/>
    </row>
    <row r="27" spans="1:3">
      <c r="A27" s="68" t="s">
        <v>63</v>
      </c>
      <c r="B27" s="68"/>
      <c r="C27" s="68"/>
    </row>
    <row r="28" spans="1:3" ht="14.45" customHeight="1">
      <c r="A28" s="63" t="s">
        <v>64</v>
      </c>
      <c r="B28" s="64"/>
      <c r="C28" s="28"/>
    </row>
    <row r="29" spans="1:3" ht="14.45" customHeight="1">
      <c r="A29" s="65" t="s">
        <v>65</v>
      </c>
      <c r="B29" s="66"/>
      <c r="C29" s="28"/>
    </row>
    <row r="30" spans="1:3" ht="14.45" customHeight="1">
      <c r="A30" s="65" t="s">
        <v>66</v>
      </c>
      <c r="B30" s="66"/>
      <c r="C30" s="29"/>
    </row>
    <row r="31" spans="1:3" ht="14.45" customHeight="1">
      <c r="A31" s="65" t="s">
        <v>67</v>
      </c>
      <c r="B31" s="66"/>
      <c r="C31" s="28"/>
    </row>
    <row r="32" spans="1:3">
      <c r="A32" s="65" t="s">
        <v>68</v>
      </c>
      <c r="B32" s="66"/>
      <c r="C32" s="28"/>
    </row>
    <row r="33" spans="1:3" ht="14.45" customHeight="1">
      <c r="A33" s="65" t="s">
        <v>69</v>
      </c>
      <c r="B33" s="66"/>
      <c r="C33" s="28"/>
    </row>
    <row r="34" spans="1:3" ht="14.45" customHeight="1">
      <c r="A34" s="65" t="s">
        <v>70</v>
      </c>
      <c r="B34" s="66"/>
      <c r="C34" s="30"/>
    </row>
    <row r="35" spans="1:3">
      <c r="A35" s="63" t="s">
        <v>71</v>
      </c>
      <c r="B35" s="64"/>
      <c r="C35" s="31"/>
    </row>
    <row r="36" spans="1:3">
      <c r="A36" s="67" t="s">
        <v>72</v>
      </c>
      <c r="B36" s="67"/>
      <c r="C36" s="67"/>
    </row>
    <row r="37" spans="1:3">
      <c r="A37" s="61" t="s">
        <v>73</v>
      </c>
      <c r="B37" s="61"/>
      <c r="C37" s="11"/>
    </row>
    <row r="38" spans="1:3">
      <c r="A38" s="61" t="s">
        <v>74</v>
      </c>
      <c r="B38" s="61"/>
      <c r="C38" s="11"/>
    </row>
    <row r="39" spans="1:3">
      <c r="A39" s="61" t="s">
        <v>75</v>
      </c>
      <c r="B39" s="61"/>
      <c r="C39" s="11"/>
    </row>
    <row r="40" spans="1:3">
      <c r="A40" s="61" t="s">
        <v>76</v>
      </c>
      <c r="B40" s="61"/>
      <c r="C40" s="11"/>
    </row>
    <row r="41" spans="1:3">
      <c r="A41" s="61" t="s">
        <v>77</v>
      </c>
      <c r="B41" s="61"/>
      <c r="C41" s="11"/>
    </row>
    <row r="42" spans="1:3">
      <c r="A42" s="61" t="s">
        <v>78</v>
      </c>
      <c r="B42" s="61"/>
      <c r="C42" s="11"/>
    </row>
    <row r="43" spans="1:3">
      <c r="A43" s="61" t="s">
        <v>79</v>
      </c>
      <c r="B43" s="61"/>
      <c r="C43" s="11"/>
    </row>
    <row r="44" spans="1:3">
      <c r="A44" s="61" t="s">
        <v>80</v>
      </c>
      <c r="B44" s="61"/>
      <c r="C44" s="11"/>
    </row>
    <row r="45" spans="1:3">
      <c r="A45" s="61" t="s">
        <v>81</v>
      </c>
      <c r="B45" s="61"/>
      <c r="C45" s="11"/>
    </row>
    <row r="46" spans="1:3">
      <c r="A46" s="61" t="s">
        <v>82</v>
      </c>
      <c r="B46" s="61"/>
      <c r="C46" s="11"/>
    </row>
    <row r="47" spans="1:3">
      <c r="A47" s="61" t="s">
        <v>83</v>
      </c>
      <c r="B47" s="61"/>
      <c r="C47" s="11"/>
    </row>
    <row r="48" spans="1:3">
      <c r="A48" s="61" t="s">
        <v>84</v>
      </c>
      <c r="B48" s="61"/>
      <c r="C48" s="11"/>
    </row>
    <row r="49" spans="1:3">
      <c r="A49" s="61" t="s">
        <v>85</v>
      </c>
      <c r="B49" s="61"/>
      <c r="C49" s="11"/>
    </row>
    <row r="50" spans="1:3">
      <c r="A50" s="61" t="s">
        <v>86</v>
      </c>
      <c r="B50" s="61"/>
      <c r="C50" s="11"/>
    </row>
    <row r="51" spans="1:3">
      <c r="A51" s="61" t="s">
        <v>87</v>
      </c>
      <c r="B51" s="61"/>
      <c r="C51" s="11"/>
    </row>
    <row r="52" spans="1:3">
      <c r="A52" s="61" t="s">
        <v>88</v>
      </c>
      <c r="B52" s="61"/>
      <c r="C52" s="11"/>
    </row>
    <row r="53" spans="1:3">
      <c r="A53" s="62"/>
      <c r="B53" s="62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XFC45"/>
  <sheetViews>
    <sheetView topLeftCell="A7" zoomScaleNormal="100" workbookViewId="0">
      <selection activeCell="B16" sqref="B16:C16"/>
    </sheetView>
  </sheetViews>
  <sheetFormatPr defaultColWidth="0" defaultRowHeight="1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3" width="11.42578125" hidden="1"/>
    <col min="16384" max="16384" width="7" hidden="1" customWidth="1"/>
  </cols>
  <sheetData>
    <row r="1" spans="1:6" ht="26.1">
      <c r="A1" s="71" t="s">
        <v>89</v>
      </c>
      <c r="B1" s="71"/>
      <c r="C1" s="71"/>
    </row>
    <row r="2" spans="1:6" ht="15.95">
      <c r="A2" s="19" t="s">
        <v>40</v>
      </c>
      <c r="B2" s="93" t="str">
        <f>'GENERALES NOTA 321'!B2:C2</f>
        <v>SINIESTRO   APL</v>
      </c>
      <c r="C2" s="94"/>
    </row>
    <row r="3" spans="1:6" ht="15.95">
      <c r="A3" s="20" t="s">
        <v>42</v>
      </c>
      <c r="B3" s="78" t="str">
        <f>'GENERALES NOTA 321'!B3:C3</f>
        <v>2024142736</v>
      </c>
      <c r="C3" s="78"/>
    </row>
    <row r="4" spans="1:6" ht="15.95">
      <c r="A4" s="20" t="s">
        <v>43</v>
      </c>
      <c r="B4" s="78" t="str">
        <f>'GENERALES NOTA 321'!B4:C4</f>
        <v>SUPERINTENDENCIA FINANCIERA DE COLOMBIA DELEGATURA PARA FUNCIONES JURISDICCIONALES</v>
      </c>
      <c r="C4" s="78"/>
    </row>
    <row r="5" spans="1:6" ht="15.95">
      <c r="A5" s="20" t="s">
        <v>44</v>
      </c>
      <c r="B5" s="78" t="str">
        <f>'GENERALES NOTA 321'!B5:C5</f>
        <v>ALLIANZ SEGUROS DE VIDA S.A.</v>
      </c>
      <c r="C5" s="78"/>
    </row>
    <row r="6" spans="1:6" ht="14.45" customHeight="1">
      <c r="A6" s="20" t="s">
        <v>45</v>
      </c>
      <c r="B6" s="78" t="str">
        <f>'GENERALES NOTA 321'!B6:C6</f>
        <v>CAMILO HINCAPIÉ GUTIÉRREZ</v>
      </c>
      <c r="C6" s="78"/>
    </row>
    <row r="7" spans="1:6" ht="15.95">
      <c r="A7" s="20" t="s">
        <v>46</v>
      </c>
      <c r="B7" s="78" t="str">
        <f>'GENERALES NOTA 321'!B7:C7</f>
        <v>DEMANDA DIRECTA</v>
      </c>
      <c r="C7" s="78"/>
    </row>
    <row r="8" spans="1:6" ht="32.1">
      <c r="A8" s="20" t="s">
        <v>90</v>
      </c>
      <c r="B8" s="89">
        <f>'GENERALES NOTA 322'!B15:C15</f>
        <v>437226</v>
      </c>
      <c r="C8" s="90"/>
    </row>
    <row r="9" spans="1:6">
      <c r="A9" s="95" t="s">
        <v>91</v>
      </c>
      <c r="B9" s="81" t="s">
        <v>24</v>
      </c>
      <c r="C9" s="82"/>
    </row>
    <row r="10" spans="1:6" ht="15.95">
      <c r="A10" s="95"/>
      <c r="B10" s="21" t="s">
        <v>25</v>
      </c>
      <c r="C10" s="18">
        <f>'GENERALES NOTA 322'!C17</f>
        <v>0</v>
      </c>
    </row>
    <row r="11" spans="1:6" ht="15.95">
      <c r="A11" s="95"/>
      <c r="B11" s="21" t="s">
        <v>26</v>
      </c>
      <c r="C11" s="18"/>
    </row>
    <row r="12" spans="1:6">
      <c r="A12" s="95"/>
      <c r="B12" s="81"/>
      <c r="C12" s="82"/>
    </row>
    <row r="13" spans="1:6" ht="15.95">
      <c r="A13" s="95"/>
      <c r="B13" s="21" t="s">
        <v>92</v>
      </c>
      <c r="C13" s="23"/>
    </row>
    <row r="14" spans="1:6" ht="15.95">
      <c r="A14" s="95"/>
      <c r="B14" s="21" t="s">
        <v>93</v>
      </c>
      <c r="C14" s="23"/>
      <c r="E14" t="s">
        <v>94</v>
      </c>
      <c r="F14" s="16">
        <v>0.7</v>
      </c>
    </row>
    <row r="15" spans="1:6" ht="15.95">
      <c r="A15" s="22" t="s">
        <v>95</v>
      </c>
      <c r="B15" s="93" t="s">
        <v>96</v>
      </c>
      <c r="C15" s="94"/>
    </row>
    <row r="16" spans="1:6" ht="89.25" customHeight="1">
      <c r="A16" s="20" t="s">
        <v>97</v>
      </c>
      <c r="B16" s="91"/>
      <c r="C16" s="92"/>
    </row>
    <row r="17" spans="1:3" ht="28.5" customHeight="1">
      <c r="A17" s="14" t="s">
        <v>98</v>
      </c>
      <c r="B17" s="76">
        <f>((C19+C20+C22+C23)-C26)*C25*C27</f>
        <v>100000000</v>
      </c>
      <c r="C17" s="76"/>
    </row>
    <row r="18" spans="1:3" ht="15.95">
      <c r="A18" s="22" t="s">
        <v>99</v>
      </c>
      <c r="B18" s="83" t="s">
        <v>24</v>
      </c>
      <c r="C18" s="84"/>
    </row>
    <row r="19" spans="1:3" ht="15.95">
      <c r="A19" s="79"/>
      <c r="B19" s="21" t="s">
        <v>25</v>
      </c>
      <c r="C19" s="18">
        <v>100000000</v>
      </c>
    </row>
    <row r="20" spans="1:3" ht="15.95">
      <c r="A20" s="80"/>
      <c r="B20" s="21" t="s">
        <v>26</v>
      </c>
      <c r="C20" s="18">
        <v>0</v>
      </c>
    </row>
    <row r="21" spans="1:3">
      <c r="A21" s="80"/>
      <c r="B21" s="81" t="s">
        <v>27</v>
      </c>
      <c r="C21" s="82"/>
    </row>
    <row r="22" spans="1:3" ht="15.95">
      <c r="A22" s="80"/>
      <c r="B22" s="21" t="s">
        <v>92</v>
      </c>
      <c r="C22" s="18">
        <v>0</v>
      </c>
    </row>
    <row r="23" spans="1:3" ht="32.1">
      <c r="A23" s="80"/>
      <c r="B23" s="21" t="s">
        <v>100</v>
      </c>
      <c r="C23" s="18">
        <v>0</v>
      </c>
    </row>
    <row r="24" spans="1:3">
      <c r="A24" s="80"/>
      <c r="B24" s="81" t="s">
        <v>101</v>
      </c>
      <c r="C24" s="82"/>
    </row>
    <row r="25" spans="1:3" ht="15.95">
      <c r="A25" s="24"/>
      <c r="B25" s="21" t="s">
        <v>102</v>
      </c>
      <c r="C25" s="25">
        <v>1</v>
      </c>
    </row>
    <row r="26" spans="1:3" ht="15.95">
      <c r="A26" s="26"/>
      <c r="B26" s="21" t="s">
        <v>49</v>
      </c>
      <c r="C26" s="27">
        <v>0</v>
      </c>
    </row>
    <row r="27" spans="1:3" ht="15.95">
      <c r="A27" s="26"/>
      <c r="B27" s="21" t="s">
        <v>103</v>
      </c>
      <c r="C27" s="25">
        <v>1</v>
      </c>
    </row>
    <row r="28" spans="1:3" ht="15.95">
      <c r="A28" s="17" t="s">
        <v>104</v>
      </c>
      <c r="B28" s="76">
        <f>IFERROR(B17*(VLOOKUP(B15,Hoja2!$G$1:$H$6,2,0)),16666)</f>
        <v>70000000</v>
      </c>
      <c r="C28" s="76"/>
    </row>
    <row r="29" spans="1:3" ht="103.5" customHeight="1">
      <c r="A29" s="20" t="s">
        <v>105</v>
      </c>
      <c r="B29" s="77"/>
      <c r="C29" s="78"/>
    </row>
    <row r="30" spans="1:3" ht="132" customHeight="1">
      <c r="A30" s="20" t="s">
        <v>106</v>
      </c>
      <c r="B30" s="85"/>
      <c r="C30" s="86"/>
    </row>
    <row r="32" spans="1:3">
      <c r="A32" s="26"/>
      <c r="B32" s="26"/>
      <c r="C32" s="26"/>
    </row>
    <row r="33" spans="1:3" ht="26.1">
      <c r="A33" s="87" t="s">
        <v>107</v>
      </c>
      <c r="B33" s="87"/>
      <c r="C33" s="87"/>
    </row>
    <row r="34" spans="1:3">
      <c r="A34" s="88" t="s">
        <v>108</v>
      </c>
      <c r="B34" s="88"/>
      <c r="C34" s="88"/>
    </row>
    <row r="35" spans="1:3">
      <c r="A35" s="34" t="s">
        <v>109</v>
      </c>
      <c r="B35" s="34" t="s">
        <v>110</v>
      </c>
      <c r="C35" s="35" t="s">
        <v>111</v>
      </c>
    </row>
    <row r="36" spans="1:3" ht="27.95">
      <c r="A36" s="36" t="s">
        <v>112</v>
      </c>
      <c r="B36" s="37" t="s">
        <v>113</v>
      </c>
      <c r="C36" s="36" t="s">
        <v>114</v>
      </c>
    </row>
    <row r="37" spans="1:3" ht="56.1">
      <c r="A37" s="36" t="s">
        <v>115</v>
      </c>
      <c r="B37" s="37" t="s">
        <v>113</v>
      </c>
      <c r="C37" s="36" t="s">
        <v>116</v>
      </c>
    </row>
    <row r="38" spans="1:3" ht="42">
      <c r="A38" s="36" t="s">
        <v>117</v>
      </c>
      <c r="B38" s="37" t="s">
        <v>113</v>
      </c>
      <c r="C38" s="36" t="s">
        <v>118</v>
      </c>
    </row>
    <row r="39" spans="1:3" ht="27.95">
      <c r="A39" s="36" t="s">
        <v>119</v>
      </c>
      <c r="B39" s="37" t="s">
        <v>113</v>
      </c>
      <c r="C39" s="36" t="s">
        <v>120</v>
      </c>
    </row>
    <row r="40" spans="1:3">
      <c r="A40" s="36" t="s">
        <v>121</v>
      </c>
      <c r="B40" s="37" t="s">
        <v>113</v>
      </c>
      <c r="C40" s="38"/>
    </row>
    <row r="41" spans="1:3" ht="27.95">
      <c r="A41" s="36" t="s">
        <v>122</v>
      </c>
      <c r="B41" s="37" t="s">
        <v>113</v>
      </c>
      <c r="C41" s="36" t="s">
        <v>123</v>
      </c>
    </row>
    <row r="42" spans="1:3" ht="27.95">
      <c r="A42" s="36" t="s">
        <v>124</v>
      </c>
      <c r="B42" s="37" t="s">
        <v>113</v>
      </c>
      <c r="C42" s="36" t="s">
        <v>125</v>
      </c>
    </row>
    <row r="43" spans="1:3">
      <c r="A43" s="36" t="s">
        <v>126</v>
      </c>
      <c r="B43" s="37" t="s">
        <v>113</v>
      </c>
      <c r="C43" s="38" t="s">
        <v>127</v>
      </c>
    </row>
    <row r="44" spans="1:3" ht="27.95">
      <c r="A44" s="36" t="s">
        <v>128</v>
      </c>
      <c r="B44" s="37" t="s">
        <v>113</v>
      </c>
      <c r="C44" s="38" t="s">
        <v>129</v>
      </c>
    </row>
    <row r="45" spans="1:3" ht="27.95">
      <c r="A45" s="36" t="s">
        <v>130</v>
      </c>
      <c r="B45" s="37" t="s">
        <v>113</v>
      </c>
      <c r="C45" s="38" t="s">
        <v>131</v>
      </c>
    </row>
  </sheetData>
  <sheetProtection algorithmName="SHA-512" hashValue="nrSR34g+b0+nT98fyhlT8cvTBDoWlBSBn8EdwVTlI2g1c3IN/b61IoGa3wj0uVn7XVWBEfqn2kb2jOqdDVU6hQ==" saltValue="FC7iqkhrX/AphMWRt/a68A==" spinCount="100000" sheet="1"/>
  <mergeCells count="23">
    <mergeCell ref="B30:C30"/>
    <mergeCell ref="A33:C33"/>
    <mergeCell ref="A34:C34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7:C17"/>
    <mergeCell ref="B29:C29"/>
    <mergeCell ref="A19:A24"/>
    <mergeCell ref="B21:C21"/>
    <mergeCell ref="B24:C24"/>
    <mergeCell ref="B28:C28"/>
    <mergeCell ref="B18:C1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  <x14:dataValidation type="list" allowBlank="1" showInputMessage="1" showErrorMessage="1" xr:uid="{83049F75-6B3F-4CA7-BC9C-9D725204D9BC}">
          <x14:formula1>
            <xm:f>Hoja2!$B$1:$B$2</xm:f>
          </x14:formula1>
          <xm:sqref>B36:B45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7"/>
  <sheetViews>
    <sheetView zoomScale="85" zoomScaleNormal="85" workbookViewId="0">
      <selection activeCell="C18" sqref="C18"/>
    </sheetView>
  </sheetViews>
  <sheetFormatPr defaultColWidth="0" defaultRowHeight="15"/>
  <cols>
    <col min="1" max="1" width="62.28515625" customWidth="1"/>
    <col min="2" max="3" width="69.28515625" customWidth="1"/>
    <col min="4" max="16384" width="10.85546875" hidden="1"/>
  </cols>
  <sheetData>
    <row r="1" spans="1:3" ht="26.1">
      <c r="A1" s="71" t="s">
        <v>132</v>
      </c>
      <c r="B1" s="71"/>
      <c r="C1" s="71"/>
    </row>
    <row r="2" spans="1:3" ht="17.100000000000001" customHeight="1">
      <c r="A2" s="32" t="s">
        <v>40</v>
      </c>
      <c r="B2" s="74" t="str">
        <f>'[2]AUTOS NOTA 321'!B2:C2</f>
        <v xml:space="preserve">SINIESTRO   LEGIS </v>
      </c>
      <c r="C2" s="73"/>
    </row>
    <row r="3" spans="1:3" ht="15.95" customHeight="1">
      <c r="A3" s="5" t="s">
        <v>1</v>
      </c>
      <c r="B3" s="41" t="str">
        <f>'GENERALES NOTA 322'!B2:C2</f>
        <v>2024142736</v>
      </c>
      <c r="C3" s="41"/>
    </row>
    <row r="4" spans="1:3" ht="15.95">
      <c r="A4" s="5" t="s">
        <v>3</v>
      </c>
      <c r="B4" s="41" t="str">
        <f>'GENERALES NOTA 322'!B3:C3</f>
        <v>SUPERINTENDENCIA FINANCIERA DE COLOMBIA DELEGATURA PARA FUNCIONES JURISDICCIONALES</v>
      </c>
      <c r="C4" s="41"/>
    </row>
    <row r="5" spans="1:3" ht="29.1" customHeight="1">
      <c r="A5" s="5" t="s">
        <v>5</v>
      </c>
      <c r="B5" s="41" t="str">
        <f>'GENERALES NOTA 322'!B4:C4</f>
        <v>ALLIANZ SEGUROS DE VIDA S.A.</v>
      </c>
      <c r="C5" s="41"/>
    </row>
    <row r="6" spans="1:3" ht="15.95">
      <c r="A6" s="5" t="s">
        <v>7</v>
      </c>
      <c r="B6" s="41" t="str">
        <f>'GENERALES NOTA 322'!B5:C5</f>
        <v>CAMILO HINCAPIÉ GUTIÉRREZ</v>
      </c>
      <c r="C6" s="41"/>
    </row>
    <row r="7" spans="1:3" ht="43.5" customHeight="1">
      <c r="A7" s="5" t="s">
        <v>9</v>
      </c>
      <c r="B7" s="41" t="str">
        <f>'GENERALES NOTA 322'!B6:C6</f>
        <v>DEMANDA DIRECTA</v>
      </c>
      <c r="C7" s="41"/>
    </row>
    <row r="8" spans="1:3" ht="15.95">
      <c r="A8" s="5" t="s">
        <v>133</v>
      </c>
      <c r="B8" s="41" t="s">
        <v>96</v>
      </c>
      <c r="C8" s="41"/>
    </row>
    <row r="9" spans="1:3" ht="15.95">
      <c r="A9" s="15" t="s">
        <v>99</v>
      </c>
      <c r="B9" s="96"/>
      <c r="C9" s="96"/>
    </row>
    <row r="10" spans="1:3" ht="15.95">
      <c r="A10" s="15" t="s">
        <v>134</v>
      </c>
      <c r="B10" s="41"/>
      <c r="C10" s="41"/>
    </row>
    <row r="11" spans="1:3" ht="15.95">
      <c r="A11" s="15" t="s">
        <v>69</v>
      </c>
      <c r="B11" s="97"/>
      <c r="C11" s="62"/>
    </row>
    <row r="12" spans="1:3" ht="32.1">
      <c r="A12" s="5" t="s">
        <v>135</v>
      </c>
      <c r="B12" s="41"/>
      <c r="C12" s="41"/>
    </row>
    <row r="13" spans="1:3" ht="32.1">
      <c r="A13" s="5" t="s">
        <v>136</v>
      </c>
      <c r="B13" s="41"/>
      <c r="C13" s="41"/>
    </row>
    <row r="14" spans="1:3" ht="15.95">
      <c r="A14" s="5" t="s">
        <v>137</v>
      </c>
      <c r="B14" s="74"/>
      <c r="C14" s="73"/>
    </row>
    <row r="15" spans="1:3" ht="15.95">
      <c r="A15" s="15" t="s">
        <v>138</v>
      </c>
      <c r="B15" s="41"/>
      <c r="C15" s="41"/>
    </row>
    <row r="16" spans="1:3" ht="100.5" customHeight="1">
      <c r="A16" s="11" t="s">
        <v>139</v>
      </c>
      <c r="B16" s="62"/>
      <c r="C16" s="62"/>
    </row>
    <row r="17" ht="36.6" customHeight="1"/>
  </sheetData>
  <mergeCells count="16">
    <mergeCell ref="B12:C12"/>
    <mergeCell ref="B13:C13"/>
    <mergeCell ref="B15:C15"/>
    <mergeCell ref="B16:C16"/>
    <mergeCell ref="B14:C14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8FA5FF-1777-4256-8C88-5CB8A51F4731}">
          <x14:formula1>
            <xm:f>Hoja2!$G$1:$G$7</xm:f>
          </x14:formula1>
          <xm:sqref>B8:C8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FF8B-D4A2-4810-8136-F95B99C9D362}">
  <sheetPr>
    <tabColor theme="3" tint="0.39997558519241921"/>
  </sheetPr>
  <dimension ref="A1:H25"/>
  <sheetViews>
    <sheetView topLeftCell="A25" zoomScale="115" zoomScaleNormal="115" workbookViewId="0">
      <selection activeCell="B11" sqref="B11:C11"/>
    </sheetView>
  </sheetViews>
  <sheetFormatPr defaultColWidth="0" defaultRowHeight="15"/>
  <cols>
    <col min="1" max="1" width="54.42578125" customWidth="1"/>
    <col min="2" max="2" width="23.42578125" customWidth="1"/>
    <col min="3" max="3" width="98.85546875" customWidth="1"/>
    <col min="4" max="8" width="0" hidden="1" customWidth="1"/>
    <col min="9" max="16384" width="11.42578125" hidden="1"/>
  </cols>
  <sheetData>
    <row r="1" spans="1:3" ht="18.95">
      <c r="A1" s="98" t="s">
        <v>140</v>
      </c>
      <c r="B1" s="98"/>
      <c r="C1" s="98"/>
    </row>
    <row r="2" spans="1:3" ht="15.95">
      <c r="A2" s="32" t="s">
        <v>40</v>
      </c>
      <c r="B2" s="74" t="str">
        <f>'[2]AUTOS NOTA 321'!B2:C2</f>
        <v xml:space="preserve">SINIESTRO   LEGIS </v>
      </c>
      <c r="C2" s="73"/>
    </row>
    <row r="3" spans="1:3" ht="23.45" customHeight="1">
      <c r="A3" s="5" t="s">
        <v>42</v>
      </c>
      <c r="B3" s="41" t="str">
        <f>'GENERALES NOTA 322'!B2:C2</f>
        <v>2024142736</v>
      </c>
      <c r="C3" s="41"/>
    </row>
    <row r="4" spans="1:3" ht="15.95">
      <c r="A4" s="5" t="s">
        <v>43</v>
      </c>
      <c r="B4" s="41" t="str">
        <f>'GENERALES NOTA 322'!B3:C3</f>
        <v>SUPERINTENDENCIA FINANCIERA DE COLOMBIA DELEGATURA PARA FUNCIONES JURISDICCIONALES</v>
      </c>
      <c r="C4" s="41"/>
    </row>
    <row r="5" spans="1:3" ht="15.95">
      <c r="A5" s="5" t="s">
        <v>44</v>
      </c>
      <c r="B5" s="41" t="str">
        <f>'GENERALES NOTA 322'!B4:C4</f>
        <v>ALLIANZ SEGUROS DE VIDA S.A.</v>
      </c>
      <c r="C5" s="41"/>
    </row>
    <row r="6" spans="1:3" ht="15.95">
      <c r="A6" s="5" t="s">
        <v>45</v>
      </c>
      <c r="B6" s="41" t="str">
        <f>'GENERALES NOTA 322'!B5:C5</f>
        <v>CAMILO HINCAPIÉ GUTIÉRREZ</v>
      </c>
      <c r="C6" s="41"/>
    </row>
    <row r="7" spans="1:3" ht="15.95">
      <c r="A7" s="5" t="s">
        <v>46</v>
      </c>
      <c r="B7" s="41" t="str">
        <f>'GENERALES NOTA 322'!B6:C6</f>
        <v>DEMANDA DIRECTA</v>
      </c>
      <c r="C7" s="41"/>
    </row>
    <row r="8" spans="1:3" ht="15.95">
      <c r="A8" s="5" t="s">
        <v>133</v>
      </c>
      <c r="B8" s="41" t="str">
        <f>'GENERALES NOTA 325'!B8:C8</f>
        <v>PROBABLE GENERALES</v>
      </c>
      <c r="C8" s="41"/>
    </row>
    <row r="9" spans="1:3" ht="15.95">
      <c r="A9" s="15" t="s">
        <v>99</v>
      </c>
      <c r="B9" s="99">
        <f>'GENERALES  NOTA 324 -478'!B17:C17</f>
        <v>100000000</v>
      </c>
      <c r="C9" s="99"/>
    </row>
    <row r="10" spans="1:3" ht="15.95">
      <c r="A10" s="5" t="s">
        <v>141</v>
      </c>
      <c r="B10" s="100">
        <v>25000000</v>
      </c>
      <c r="C10" s="100"/>
    </row>
    <row r="11" spans="1:3" ht="41.1" customHeight="1">
      <c r="A11" s="5" t="s">
        <v>142</v>
      </c>
      <c r="B11" s="41"/>
      <c r="C11" s="41"/>
    </row>
    <row r="12" spans="1:3" ht="41.1" hidden="1" customHeight="1">
      <c r="A12" s="5" t="s">
        <v>143</v>
      </c>
      <c r="B12" s="41"/>
      <c r="C12" s="41"/>
    </row>
    <row r="13" spans="1:3" ht="18.75" customHeight="1">
      <c r="A13" s="5" t="s">
        <v>144</v>
      </c>
      <c r="B13" s="101"/>
      <c r="C13" s="101"/>
    </row>
    <row r="14" spans="1:3" ht="15.95">
      <c r="A14" s="5" t="s">
        <v>145</v>
      </c>
      <c r="B14" s="41"/>
      <c r="C14" s="41"/>
    </row>
    <row r="20" spans="4:8">
      <c r="D20" t="str">
        <f t="shared" ref="D20:H20" si="0">UPPER(D18)</f>
        <v/>
      </c>
      <c r="E20" t="str">
        <f t="shared" si="0"/>
        <v/>
      </c>
      <c r="F20" t="str">
        <f t="shared" si="0"/>
        <v/>
      </c>
      <c r="G20" t="str">
        <f t="shared" si="0"/>
        <v/>
      </c>
      <c r="H20" t="str">
        <f t="shared" si="0"/>
        <v/>
      </c>
    </row>
    <row r="21" spans="4:8">
      <c r="D21" t="str">
        <f t="shared" ref="D21:H21" si="1">UPPER(D19)</f>
        <v/>
      </c>
      <c r="E21" t="str">
        <f t="shared" si="1"/>
        <v/>
      </c>
      <c r="F21" t="str">
        <f t="shared" si="1"/>
        <v/>
      </c>
      <c r="G21" t="str">
        <f t="shared" si="1"/>
        <v/>
      </c>
      <c r="H21" t="str">
        <f t="shared" si="1"/>
        <v/>
      </c>
    </row>
    <row r="22" spans="4:8">
      <c r="D22" t="str">
        <f t="shared" ref="D22:H22" si="2">UPPER(D20)</f>
        <v/>
      </c>
      <c r="E22" t="str">
        <f t="shared" si="2"/>
        <v/>
      </c>
      <c r="F22" t="str">
        <f t="shared" si="2"/>
        <v/>
      </c>
      <c r="G22" t="str">
        <f t="shared" si="2"/>
        <v/>
      </c>
      <c r="H22" t="str">
        <f t="shared" si="2"/>
        <v/>
      </c>
    </row>
    <row r="23" spans="4:8">
      <c r="D23" t="str">
        <f>UPPER(D21)</f>
        <v/>
      </c>
      <c r="E23" t="str">
        <f t="shared" ref="E23:H23" si="3">UPPER(E21)</f>
        <v/>
      </c>
      <c r="F23" t="str">
        <f t="shared" si="3"/>
        <v/>
      </c>
      <c r="G23" t="str">
        <f t="shared" si="3"/>
        <v/>
      </c>
      <c r="H23" t="str">
        <f t="shared" si="3"/>
        <v/>
      </c>
    </row>
    <row r="24" spans="4:8">
      <c r="D24" t="str">
        <f t="shared" ref="D24:H24" si="4">UPPER(D22)</f>
        <v/>
      </c>
      <c r="E24" t="str">
        <f t="shared" si="4"/>
        <v/>
      </c>
      <c r="F24" t="str">
        <f t="shared" si="4"/>
        <v/>
      </c>
      <c r="G24" t="str">
        <f t="shared" si="4"/>
        <v/>
      </c>
      <c r="H24" t="str">
        <f t="shared" si="4"/>
        <v/>
      </c>
    </row>
    <row r="25" spans="4:8">
      <c r="D25" t="str">
        <f t="shared" ref="D25:H25" si="5">UPPER(D23)</f>
        <v/>
      </c>
      <c r="E25" t="str">
        <f t="shared" si="5"/>
        <v/>
      </c>
      <c r="F25" t="str">
        <f t="shared" si="5"/>
        <v/>
      </c>
      <c r="G25" t="str">
        <f t="shared" si="5"/>
        <v/>
      </c>
      <c r="H25" t="str">
        <f t="shared" si="5"/>
        <v/>
      </c>
    </row>
  </sheetData>
  <mergeCells count="14">
    <mergeCell ref="B14:C14"/>
    <mergeCell ref="B7:C7"/>
    <mergeCell ref="B8:C8"/>
    <mergeCell ref="B9:C9"/>
    <mergeCell ref="B10:C10"/>
    <mergeCell ref="B11:C11"/>
    <mergeCell ref="B13:C13"/>
    <mergeCell ref="B12:C12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AE1A-7488-4345-8CA1-CE97BD0CF2D1}">
  <sheetPr>
    <tabColor theme="3" tint="0.39997558519241921"/>
  </sheetPr>
  <dimension ref="A1:C28"/>
  <sheetViews>
    <sheetView topLeftCell="A10" zoomScaleNormal="100" workbookViewId="0">
      <selection activeCell="B14" sqref="B14:C14"/>
    </sheetView>
  </sheetViews>
  <sheetFormatPr defaultColWidth="0" defaultRowHeight="15"/>
  <cols>
    <col min="1" max="1" width="72.85546875" customWidth="1"/>
    <col min="2" max="2" width="39.85546875" customWidth="1"/>
    <col min="3" max="3" width="96.28515625" customWidth="1"/>
    <col min="4" max="16384" width="11.42578125" hidden="1"/>
  </cols>
  <sheetData>
    <row r="1" spans="1:3" ht="18.95">
      <c r="A1" s="98" t="s">
        <v>146</v>
      </c>
      <c r="B1" s="98"/>
      <c r="C1" s="98"/>
    </row>
    <row r="2" spans="1:3" ht="14.1" customHeight="1">
      <c r="A2" s="13" t="s">
        <v>40</v>
      </c>
      <c r="B2" s="74" t="str">
        <f>'[2]AUTOS NOTA 321'!B2:C2</f>
        <v xml:space="preserve">SINIESTRO   LEGIS </v>
      </c>
      <c r="C2" s="73"/>
    </row>
    <row r="3" spans="1:3" ht="15.95">
      <c r="A3" s="5" t="s">
        <v>42</v>
      </c>
      <c r="B3" s="41" t="str">
        <f>'GENERALES NOTA 322'!B2:C2</f>
        <v>2024142736</v>
      </c>
      <c r="C3" s="41"/>
    </row>
    <row r="4" spans="1:3" ht="15.95">
      <c r="A4" s="5" t="s">
        <v>43</v>
      </c>
      <c r="B4" s="41" t="str">
        <f>'GENERALES NOTA 322'!B3:C3</f>
        <v>SUPERINTENDENCIA FINANCIERA DE COLOMBIA DELEGATURA PARA FUNCIONES JURISDICCIONALES</v>
      </c>
      <c r="C4" s="41"/>
    </row>
    <row r="5" spans="1:3" ht="15.95">
      <c r="A5" s="5" t="s">
        <v>44</v>
      </c>
      <c r="B5" s="41" t="str">
        <f>'GENERALES NOTA 322'!B4:C4</f>
        <v>ALLIANZ SEGUROS DE VIDA S.A.</v>
      </c>
      <c r="C5" s="41"/>
    </row>
    <row r="6" spans="1:3" ht="15.95">
      <c r="A6" s="5" t="s">
        <v>45</v>
      </c>
      <c r="B6" s="41" t="str">
        <f>'GENERALES NOTA 322'!B5:C5</f>
        <v>CAMILO HINCAPIÉ GUTIÉRREZ</v>
      </c>
      <c r="C6" s="41"/>
    </row>
    <row r="7" spans="1:3" ht="15.95">
      <c r="A7" s="5" t="s">
        <v>46</v>
      </c>
      <c r="B7" s="41" t="str">
        <f>'GENERALES NOTA 322'!B6:C6</f>
        <v>DEMANDA DIRECTA</v>
      </c>
      <c r="C7" s="41"/>
    </row>
    <row r="8" spans="1:3" ht="15.95">
      <c r="A8" s="5" t="s">
        <v>147</v>
      </c>
      <c r="B8" s="41" t="str">
        <f>'GENERALES NOTA 325'!B8:C8</f>
        <v>PROBABLE GENERALES</v>
      </c>
      <c r="C8" s="41"/>
    </row>
    <row r="9" spans="1:3" ht="24" customHeight="1">
      <c r="A9" s="5" t="s">
        <v>148</v>
      </c>
      <c r="B9" s="41"/>
      <c r="C9" s="41"/>
    </row>
    <row r="10" spans="1:3" ht="88.5" customHeight="1">
      <c r="A10" s="5" t="s">
        <v>149</v>
      </c>
      <c r="B10" s="41"/>
      <c r="C10" s="41"/>
    </row>
    <row r="11" spans="1:3" ht="43.5" customHeight="1">
      <c r="A11" s="104"/>
      <c r="B11" s="104"/>
      <c r="C11" s="104"/>
    </row>
    <row r="12" spans="1:3" hidden="1">
      <c r="A12" s="105"/>
      <c r="B12" s="105"/>
      <c r="C12" s="105"/>
    </row>
    <row r="13" spans="1:3" ht="18.95">
      <c r="A13" s="98" t="s">
        <v>150</v>
      </c>
      <c r="B13" s="98"/>
      <c r="C13" s="98"/>
    </row>
    <row r="14" spans="1:3" ht="15.95">
      <c r="A14" s="22" t="s">
        <v>95</v>
      </c>
      <c r="B14" s="93" t="s">
        <v>151</v>
      </c>
      <c r="C14" s="94"/>
    </row>
    <row r="15" spans="1:3" ht="32.1">
      <c r="A15" s="20" t="s">
        <v>97</v>
      </c>
      <c r="B15" s="91"/>
      <c r="C15" s="92"/>
    </row>
    <row r="16" spans="1:3" ht="32.1">
      <c r="A16" s="14" t="s">
        <v>98</v>
      </c>
      <c r="B16" s="76">
        <f>((C18+C19+C21+C22)-C25)*C24*C26</f>
        <v>100000000</v>
      </c>
      <c r="C16" s="76"/>
    </row>
    <row r="17" spans="1:3" ht="15.95">
      <c r="A17" s="22" t="s">
        <v>99</v>
      </c>
      <c r="B17" s="83" t="s">
        <v>24</v>
      </c>
      <c r="C17" s="84"/>
    </row>
    <row r="18" spans="1:3" ht="15.95">
      <c r="A18" s="79"/>
      <c r="B18" s="21" t="s">
        <v>25</v>
      </c>
      <c r="C18" s="18">
        <v>100000000</v>
      </c>
    </row>
    <row r="19" spans="1:3" ht="15.95">
      <c r="A19" s="80"/>
      <c r="B19" s="21" t="s">
        <v>26</v>
      </c>
      <c r="C19" s="18">
        <v>0</v>
      </c>
    </row>
    <row r="20" spans="1:3">
      <c r="A20" s="80"/>
      <c r="B20" s="81" t="s">
        <v>27</v>
      </c>
      <c r="C20" s="82"/>
    </row>
    <row r="21" spans="1:3" ht="15.95">
      <c r="A21" s="80"/>
      <c r="B21" s="21" t="s">
        <v>92</v>
      </c>
      <c r="C21" s="18">
        <v>0</v>
      </c>
    </row>
    <row r="22" spans="1:3" ht="32.1">
      <c r="A22" s="80"/>
      <c r="B22" s="21" t="s">
        <v>100</v>
      </c>
      <c r="C22" s="18">
        <v>0</v>
      </c>
    </row>
    <row r="23" spans="1:3">
      <c r="A23" s="80"/>
      <c r="B23" s="81" t="s">
        <v>101</v>
      </c>
      <c r="C23" s="82"/>
    </row>
    <row r="24" spans="1:3" ht="15.95">
      <c r="A24" s="24"/>
      <c r="B24" s="21" t="s">
        <v>102</v>
      </c>
      <c r="C24" s="25">
        <v>1</v>
      </c>
    </row>
    <row r="25" spans="1:3" ht="15.95">
      <c r="A25" s="26"/>
      <c r="B25" s="21" t="s">
        <v>49</v>
      </c>
      <c r="C25" s="27">
        <v>0</v>
      </c>
    </row>
    <row r="26" spans="1:3" ht="15.95">
      <c r="A26" s="26"/>
      <c r="B26" s="21" t="s">
        <v>103</v>
      </c>
      <c r="C26" s="25">
        <v>1</v>
      </c>
    </row>
    <row r="27" spans="1:3" ht="15.95">
      <c r="A27" s="17" t="s">
        <v>104</v>
      </c>
      <c r="B27" s="76">
        <f>IFERROR(B16*(VLOOKUP(B14,Hoja2!$G$1:$H$6,2,0)),16666)</f>
        <v>16666</v>
      </c>
      <c r="C27" s="76"/>
    </row>
    <row r="28" spans="1:3" ht="95.25" customHeight="1">
      <c r="A28" s="33" t="s">
        <v>152</v>
      </c>
      <c r="B28" s="102"/>
      <c r="C28" s="103"/>
    </row>
  </sheetData>
  <mergeCells count="21">
    <mergeCell ref="B27:C27"/>
    <mergeCell ref="A13:C13"/>
    <mergeCell ref="B28:C28"/>
    <mergeCell ref="A11:C12"/>
    <mergeCell ref="B20:C20"/>
    <mergeCell ref="B14:C14"/>
    <mergeCell ref="B15:C15"/>
    <mergeCell ref="B17:C17"/>
    <mergeCell ref="A18:A23"/>
    <mergeCell ref="B23:C23"/>
    <mergeCell ref="B16:C16"/>
    <mergeCell ref="B7:C7"/>
    <mergeCell ref="B8:C8"/>
    <mergeCell ref="B10:C10"/>
    <mergeCell ref="B9:C9"/>
    <mergeCell ref="A1:C1"/>
    <mergeCell ref="B2:C2"/>
    <mergeCell ref="B3:C3"/>
    <mergeCell ref="B4:C4"/>
    <mergeCell ref="B5:C5"/>
    <mergeCell ref="B6:C6"/>
  </mergeCells>
  <dataValidations count="1">
    <dataValidation type="decimal" operator="lessThanOrEqual" allowBlank="1" showInputMessage="1" showErrorMessage="1" sqref="C24" xr:uid="{41F05306-0647-4B3F-9F65-BA97A3AFC11D}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E44EFF-D747-47F8-839C-678EB5C9D5DF}">
          <x14:formula1>
            <xm:f>Hoja2!$N$1:$N$3</xm:f>
          </x14:formula1>
          <xm:sqref>B9:C9</xm:sqref>
        </x14:dataValidation>
        <x14:dataValidation type="list" allowBlank="1" showInputMessage="1" showErrorMessage="1" xr:uid="{B271960E-476F-49EB-921A-138494E0763A}">
          <x14:formula1>
            <xm:f>Hoja2!$G$1:$G$7</xm:f>
          </x14:formula1>
          <xm:sqref>B14:C14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defaultColWidth="11.42578125" defaultRowHeight="15"/>
  <sheetData>
    <row r="1" spans="1:1">
      <c r="A1" t="s">
        <v>153</v>
      </c>
    </row>
    <row r="2" spans="1:1">
      <c r="A2" t="s">
        <v>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N8"/>
  <sheetViews>
    <sheetView workbookViewId="0">
      <selection activeCell="A27" sqref="A27"/>
    </sheetView>
  </sheetViews>
  <sheetFormatPr defaultColWidth="11.42578125" defaultRowHeight="15"/>
  <cols>
    <col min="4" max="4" width="20.140625" bestFit="1" customWidth="1"/>
    <col min="5" max="5" width="42.85546875" bestFit="1" customWidth="1"/>
    <col min="7" max="7" width="33.28515625" customWidth="1"/>
    <col min="14" max="14" width="20.7109375" customWidth="1"/>
  </cols>
  <sheetData>
    <row r="1" spans="1:14">
      <c r="A1" s="8" t="s">
        <v>50</v>
      </c>
      <c r="B1" t="s">
        <v>154</v>
      </c>
      <c r="C1" s="8" t="s">
        <v>54</v>
      </c>
      <c r="D1" s="8" t="s">
        <v>58</v>
      </c>
      <c r="E1" s="3" t="s">
        <v>59</v>
      </c>
      <c r="F1" s="2" t="s">
        <v>94</v>
      </c>
      <c r="G1" s="2" t="s">
        <v>96</v>
      </c>
      <c r="H1" s="4">
        <v>0.7</v>
      </c>
      <c r="I1" t="s">
        <v>155</v>
      </c>
      <c r="J1" t="s">
        <v>156</v>
      </c>
      <c r="L1" t="s">
        <v>157</v>
      </c>
      <c r="N1" s="2" t="s">
        <v>158</v>
      </c>
    </row>
    <row r="2" spans="1:14">
      <c r="A2" t="s">
        <v>159</v>
      </c>
      <c r="B2" t="s">
        <v>113</v>
      </c>
      <c r="C2" t="s">
        <v>160</v>
      </c>
      <c r="D2" s="2" t="s">
        <v>161</v>
      </c>
      <c r="E2" s="1" t="s">
        <v>162</v>
      </c>
      <c r="F2" s="2" t="s">
        <v>151</v>
      </c>
      <c r="G2" s="2" t="s">
        <v>163</v>
      </c>
      <c r="H2" s="4">
        <v>0.25</v>
      </c>
      <c r="I2" t="s">
        <v>164</v>
      </c>
      <c r="J2" t="s">
        <v>165</v>
      </c>
      <c r="L2" t="s">
        <v>10</v>
      </c>
      <c r="N2" s="2" t="s">
        <v>166</v>
      </c>
    </row>
    <row r="3" spans="1:14">
      <c r="A3" t="s">
        <v>167</v>
      </c>
      <c r="C3" t="s">
        <v>168</v>
      </c>
      <c r="D3" s="2" t="s">
        <v>169</v>
      </c>
      <c r="E3" s="1" t="s">
        <v>170</v>
      </c>
      <c r="F3" s="2" t="s">
        <v>171</v>
      </c>
      <c r="G3" s="2" t="s">
        <v>172</v>
      </c>
      <c r="H3" s="4">
        <v>0.55000000000000004</v>
      </c>
      <c r="I3" t="s">
        <v>173</v>
      </c>
      <c r="J3" t="s">
        <v>174</v>
      </c>
      <c r="N3" s="2" t="s">
        <v>151</v>
      </c>
    </row>
    <row r="4" spans="1:14">
      <c r="A4" t="s">
        <v>175</v>
      </c>
      <c r="C4" t="s">
        <v>176</v>
      </c>
      <c r="E4" s="1" t="s">
        <v>177</v>
      </c>
      <c r="G4" s="2" t="s">
        <v>178</v>
      </c>
      <c r="H4" s="4">
        <v>0.15</v>
      </c>
      <c r="I4" t="s">
        <v>179</v>
      </c>
      <c r="J4" t="s">
        <v>180</v>
      </c>
      <c r="N4" s="2"/>
    </row>
    <row r="5" spans="1:14">
      <c r="A5" t="s">
        <v>181</v>
      </c>
      <c r="E5" s="1" t="s">
        <v>182</v>
      </c>
      <c r="G5" s="2" t="s">
        <v>183</v>
      </c>
      <c r="H5" s="4">
        <v>0.7</v>
      </c>
      <c r="I5" t="s">
        <v>184</v>
      </c>
      <c r="J5" t="s">
        <v>185</v>
      </c>
      <c r="N5" s="2"/>
    </row>
    <row r="6" spans="1:14">
      <c r="E6" s="1" t="s">
        <v>186</v>
      </c>
      <c r="G6" s="2" t="s">
        <v>187</v>
      </c>
      <c r="H6" s="4">
        <v>0.3</v>
      </c>
      <c r="J6" t="s">
        <v>188</v>
      </c>
      <c r="N6" s="2"/>
    </row>
    <row r="7" spans="1:14">
      <c r="E7" s="1" t="s">
        <v>189</v>
      </c>
      <c r="G7" s="2" t="s">
        <v>151</v>
      </c>
      <c r="N7" s="2" t="s">
        <v>151</v>
      </c>
    </row>
    <row r="8" spans="1:14">
      <c r="E8" s="1" t="s">
        <v>190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Allianz Technology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/>
  <cp:revision/>
  <dcterms:created xsi:type="dcterms:W3CDTF">2020-12-07T14:41:17Z</dcterms:created>
  <dcterms:modified xsi:type="dcterms:W3CDTF">2024-11-27T21:54:00Z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