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07"/>
  <workbookPr codeName="ThisWorkbook"/>
  <mc:AlternateContent xmlns:mc="http://schemas.openxmlformats.org/markup-compatibility/2006">
    <mc:Choice Requires="x15">
      <x15ac:absPath xmlns:x15ac="http://schemas.microsoft.com/office/spreadsheetml/2010/11/ac" url="https://allianzms-my.sharepoint.com/personal/yuli_cupasachoa_allianz_co/Documents/OUTSORCINGS/RESTO DEL PAIS/DR GUSTAVO HERRERA/YILDER YORALDO ALDANA MOSQUERA (/"/>
    </mc:Choice>
  </mc:AlternateContent>
  <xr:revisionPtr revIDLastSave="0" documentId="8_{A946C8A6-9C61-4EA9-81A7-C40FA925CAE9}" xr6:coauthVersionLast="47" xr6:coauthVersionMax="47" xr10:uidLastSave="{00000000-0000-0000-0000-000000000000}"/>
  <bookViews>
    <workbookView xWindow="-120" yWindow="-120" windowWidth="19440" windowHeight="14880" firstSheet="2"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<sst xmlns="http://schemas.openxmlformats.org/spreadsheetml/2006/main" count="246" uniqueCount="181">
  <si>
    <t>SOLICITUD DE ANTECEDENTES -ABOGADO EXTERNO-</t>
  </si>
  <si>
    <t>Radicado(23 digitos)</t>
  </si>
  <si>
    <t>41001310300520230025900</t>
  </si>
  <si>
    <t>Juzgado</t>
  </si>
  <si>
    <t>JUZGADO 05 CIVIL DEL CIRCUITO DE NEIVA</t>
  </si>
  <si>
    <t>Demandado</t>
  </si>
  <si>
    <t>ANDRES FELIPE SIERRA GALINDO - XIMENA GALINDO MANCIPE - ALLIANZ SEGUROS S.A.</t>
  </si>
  <si>
    <t xml:space="preserve">Demandante </t>
  </si>
  <si>
    <t>YILDER YORALDO ALDANA MOSQUERA (VICTIMA - 11/03/1993) - YISENIA ALEXANDRA ALDANA RAMIREZ (HIJA - 17/12/2014) - JUAN BAUTISTA ALDANA ROJAS (PADRE) - MARIA SANTOS MOSQUERA (MADRE) - JAIR ALDANA MOSQUERA (HERMANO) - DUVAN ALDANA MOSQUERA (HERMANO) - AGUSTIN ALDANA (TIO)</t>
  </si>
  <si>
    <t>Tipo de vinculacion compañía</t>
  </si>
  <si>
    <t>DEMANDA DIRECTA</t>
  </si>
  <si>
    <t xml:space="preserve">Tipo de perjucio </t>
  </si>
  <si>
    <t>RCE HOMICIDIO-LESION</t>
  </si>
  <si>
    <t>INTERVINIENTE -Nombre de lesionado o muerto (s) del proceso</t>
  </si>
  <si>
    <t>YILDER YORALDO ALDANA MOSQUERA (LESIONADO) - DIANA RAMIREZ MOZAMBITE (FALLECIDA)</t>
  </si>
  <si>
    <t xml:space="preserve">Numero de identificacion </t>
  </si>
  <si>
    <t>1.075.269.735 - 1.121.196.716</t>
  </si>
  <si>
    <t xml:space="preserve">Domicilio </t>
  </si>
  <si>
    <t>Vereda San Jorge - Neiva</t>
  </si>
  <si>
    <t xml:space="preserve">Telefono </t>
  </si>
  <si>
    <t>Correo electronico</t>
  </si>
  <si>
    <t>DESCONOCIDO</t>
  </si>
  <si>
    <t xml:space="preserve">Estado Civil </t>
  </si>
  <si>
    <t>UNION MARITAL DE HECHO</t>
  </si>
  <si>
    <t xml:space="preserve">Fecha de nacimiento </t>
  </si>
  <si>
    <t>11/03/1993 - 04/05/1986</t>
  </si>
  <si>
    <t xml:space="preserve">Edad al momento del siniestro </t>
  </si>
  <si>
    <t>28 AÑOS - 35 AÑOS</t>
  </si>
  <si>
    <t xml:space="preserve">Fecha de defuncion </t>
  </si>
  <si>
    <t xml:space="preserve">Situcion Laboral </t>
  </si>
  <si>
    <t xml:space="preserve">Ocupado-trabajador cuenta ajena </t>
  </si>
  <si>
    <t xml:space="preserve">Profesion </t>
  </si>
  <si>
    <t xml:space="preserve">Ingresos Netos </t>
  </si>
  <si>
    <t>Numero de Lesionados y/o fallecidos  según IPAT</t>
  </si>
  <si>
    <t xml:space="preserve">Condicion </t>
  </si>
  <si>
    <t xml:space="preserve">Motociclista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</si>
  <si>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</si>
  <si>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</si>
  <si>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</si>
  <si>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</si>
  <si>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1. El día 10 de octubre de 2021, se presentó un accidente de tránsito entre el vehículo de placas JNY060 (asegurado) el cual era conducido por el señor ANDRES FELIPE SIERRA GALINDO y la motocicleta de placas FRN75D conducida por el señor YILDER YORALDO ALDANA MOSQUERA y en donde se transportaba como parrillera la señora DIANA RAMIREZ MOZAMBITE (Q.E.P.D.).
2. Se indica que presuntamente el vehículo asegurado invadió el carril en el cual se transitaba la motocicleta.
3. Producto del accidente fallece la señora DIANA RAMIREZ MOZAMBITE (Q.E.P.D.) en el lugar de los hechos y se ocasionan lesiones al señor YILDER YORALDO ALDANA MOSQUERA, por las cuales fue calificado con una perdida de capacidad laboral del 41.85 %.</t>
  </si>
  <si>
    <t>Asegurado</t>
  </si>
  <si>
    <t>XIMENA GALINDO MANCIPE</t>
  </si>
  <si>
    <t>Nit Asegurado</t>
  </si>
  <si>
    <t>Placa vehículo asegurado (si aplica)</t>
  </si>
  <si>
    <t>JNY060</t>
  </si>
  <si>
    <t>No. Póliza vinculada</t>
  </si>
  <si>
    <t>022842264 / 0</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</si>
  <si>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</si>
  <si>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</si>
  <si>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</si>
  <si>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</si>
  <si>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</si>
  <si>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SINIESTRO 107522146 - LEGIS APJ32274</t>
  </si>
  <si>
    <t>INTERVINIENTE</t>
  </si>
  <si>
    <t>PÓLIZA</t>
  </si>
  <si>
    <t xml:space="preserve">22842264/0 </t>
  </si>
  <si>
    <t>AMPARO A AFECTAR</t>
  </si>
  <si>
    <t>RCE HOMICIDIO</t>
  </si>
  <si>
    <t>VALOR ASEGURADO</t>
  </si>
  <si>
    <t>DEDUCIBLE</t>
  </si>
  <si>
    <t>MODALIDAD</t>
  </si>
  <si>
    <t>OCURRENCIA</t>
  </si>
  <si>
    <t xml:space="preserve">VIGENCIA </t>
  </si>
  <si>
    <t>15/02/2021 hasta las 24:00 horas del
14/02/2022.</t>
  </si>
  <si>
    <t xml:space="preserve">SINIESTRO DENTRO DE LA VIGENCIA? </t>
  </si>
  <si>
    <t>SI</t>
  </si>
  <si>
    <t>CARTERA A DÍA</t>
  </si>
  <si>
    <t>COASEGURO</t>
  </si>
  <si>
    <t>PROPIO</t>
  </si>
  <si>
    <t xml:space="preserve">ASEGURADORAS  </t>
  </si>
  <si>
    <t xml:space="preserve">% DE PARTICIPACION </t>
  </si>
  <si>
    <t>ALLIANZ</t>
  </si>
  <si>
    <t>REASEGURO- SUPERA LOS $500M-</t>
  </si>
  <si>
    <t>NO</t>
  </si>
  <si>
    <t>LARGE GLOSSES</t>
  </si>
  <si>
    <t>MOTIVO DE LA DEMANDA</t>
  </si>
  <si>
    <t xml:space="preserve">Objetado por la Compañía </t>
  </si>
  <si>
    <t xml:space="preserve">OFRECIENTO AUTOS </t>
  </si>
  <si>
    <t>OFRECIENTO VALOR</t>
  </si>
  <si>
    <t xml:space="preserve">RECOSTRUCCION ACCIDENTE </t>
  </si>
  <si>
    <t>EXCEPCIONES PROPUESTAS COMPAÑÍA</t>
  </si>
  <si>
    <t>• La cobertura otorgada por la póliza se circunscribe a los términos de su clausulado.</t>
  </si>
  <si>
    <t>X</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</si>
  <si>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</si>
  <si>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</si>
  <si>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</si>
  <si>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</si>
  <si>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</si>
  <si>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</si>
  <si>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</si>
  <si>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</si>
  <si>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</si>
  <si>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</si>
  <si>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</si>
  <si>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</si>
  <si>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</si>
  <si>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</si>
  <si>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</si>
  <si>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</si>
  <si>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</si>
  <si>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</si>
  <si>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</si>
  <si>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</si>
  <si>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</si>
  <si>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</si>
  <si>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</si>
  <si>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</si>
  <si>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</si>
  <si>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Daño moral</t>
  </si>
  <si>
    <t>Daño a la vida en relación</t>
  </si>
  <si>
    <t>PROBABLE</t>
  </si>
  <si>
    <t>Daños Materiales</t>
  </si>
  <si>
    <t>EVENTUAL</t>
  </si>
  <si>
    <t>Clasificación Contingencia</t>
  </si>
  <si>
    <t>REMOTO</t>
  </si>
  <si>
    <t>Concepto del Abogado sobre la Contingencia:(Se debe indicar las razones por las cuales se considera que el proceso es Eventual Remoto o Probable.)</t>
  </si>
  <si>
    <t>La contingencia se califica como REMOTA toda vez que las pruebas obrantes en el plenario acreditan que la responsabilidad en la ocurrencia del accidente de tránsito estuvo en cabeza del señor YILDER YORALDO ALDANA MOSQUERA, configurando la causal exonerativa “hecho exclusivo de la víctima”, así como el “hecho de un tercero” respecto del deceso de la señora DIANA RAMIREZ MOZAMBITE (Q.E.P.D.).
Lo primero que debe tomarse en consideración, es que la Póliza de Seguro de Automóviles Individual Livianos Particulares No. 022842264 / 0 cuyo asegurado es XIMENA GALINDO MANCIPE, presta cobertura temporal y material, de conformidad con los hechos y pretensiones, expuestos en el líbelo de la demanda. Frente a la cobertura temporal, debe señalarse que el hecho, esto es, el accidente de tránsito en el que resultó lesionado el señor YILDER YORALDO ALDANA MOSQUERA y falleció la señora DIANA RAMIREZ MOZAMBITE (Q.E.P.D.), ocurrió el 10 de octubre de 2021, es decir, acaeció dentro de la vigencia de la póliza comprendida entre el 15 de febrero de 2021 y el 14 de febrero de 2022. Aunado a ello, presta cobertura material en tanto ampara la responsabilidad civil extracontractual, pretensión que se endilga a la asegurada. 
Por otro lado, frente a la responsabilidad del asegurado, debe decirse que las causas del accidente de tránsito son imputables únicamente al actuar del señor YILDER YORALDO ALDANA MOSQUERA en calidad de conductor de la motocicleta de placas FRN75D, al realizar una maniobra de giro a la izquierda en zona prohibida sin tomar las medidas de prevención. Circunstancia que se encuentra probada con el Informe Policial de Accidente de Tránsito diligenciado en la fecha de los hechos, en el que la motocicleta fue codificada con la hipótesis No. 122 “Girar bruscamente - Cruce repentino con o sin indicación”, así como por el Informe Técnico – Pericial de Reconstrucción Forense de Accidente de Tránsito elaborado por IRS VIAL a petición de la Compañía Aseguradora, en donde se establece que la causa determinante del accidente concierne al actuar del conductor de la motocicleta. De manera que, la responsabilidad de la víctima se encuentra probada frente a la ocurrencia del accidente y las consecuentes lesiones que sufrió, así como el deceso de la señora DIANA RAMIREZ MOZAMBITE (Q.E.P.D.). Razón por la cual, la contingencia se califica como Remota. 
Todo lo anterior, sin perjuicio del carácter contingente del proceso.</t>
  </si>
  <si>
    <t>Valor Contingencia: ( en pesos). Cuanto vale perder o negociar el caso por un valor que debe estar dentro del valor asegurado( con criterios jurisprudenciales)</t>
  </si>
  <si>
    <t>VALOR CONTINGENCIA</t>
  </si>
  <si>
    <t xml:space="preserve"> </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</si>
  <si>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</si>
  <si>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</si>
  <si>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</si>
  <si>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</si>
  <si>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</si>
  <si>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</si>
  <si>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</si>
  <si>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</si>
  <si>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</si>
  <si>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Como liquidación objetiva de las pretensiones se estima un monto de $391.078.867, discriminado así:
1. Daño Moral: Se tendrá en cuenta la suma de $266.670.000 por concepto de daño moral, discriminados así: (i) Al señor YILDER YORALDO ALDANA MOSQUERA, en calidad de víctima, se le reconocerá la suma de $56.670.000 y por concepto del fallecimiento de su compañera permanente, DIANA RAMIREZ MOZAMBITE (Q.E.P.D.), la suma de $60.000.000. (ii) A la menor YISENIA ALEXANDRA ALDANA RAMIREZ, hija de las víctimas, la suma de $15.000.000 por las lesiones padecidas por su padre, YILDER YORALDO ALDANA MOSQUERA y la suma de $60.000.000 por el fallecimiento de su madre, DIANA RAMIREZ MOZAMBITE (Q.E.P.D.). (iii) A los señores JUAN BAUTISTA ALDANA ROJAS y MARIA SANTOS MOSQUERA, padres de la víctima, JAIR ALDANA MOSQUERA y DUVAN ALDANA MOSQUERA, hermanos de la víctima y AGUSTIN ALDANA, tío de la víctima, la suma de $15.000.000 para cada uno por las lesiones padecidas por su familiar, YILDER YORALDO ALDANA MOSQUERA. Las anteriores sumas económicas se liquidaron teniendo en cuenta los criterios jurisprudenciales fijados por la Corte Suprema de Justicia en la Sentencia del 23/05/2018, MP: Ariel Salazar Ramírez: 05001-31-03-003-2005-00174-01, Sentencia SC12994 de 2016 y Sentencia SC5885 de 2016.
2. Daño a la vida en relación: Se tasa la suma de $15.000.000, por cuanto el actor sufrió lesiones que aduce le han afectado gravemente, en la medida que presenta secuelas tales como deformidades físicas y limitaciones de movilidad.
3. Lucro cesante: Se tasa la suma de $ 109.408.867 por este concepto, en la medida que el señor YILDER YORALDO ALDANA MOSQUERA nació el 11 de marzo de 1993, es decir, que para la fecha del accidente tenía 28 años. Así las cosas, el periodo indemnizable será por 52,3 años, teniendo en cuenta la pérdida de capacidad laboral la cual es del 41,85%. El lucro cesante se calculó atendiendo los lineamientos de la sentencia SC20950-2017 con ponencia del doctor Ariel Salazar Ramírez (12 de diciembre de 2017), donde se determina que, ante la ausencia de acreditación de los ingresos, para la tasación del lucro cesante debe acogerse el salario mínimo legal mensual vigente. 
4. Deducible: No se encuentra contemplado dentro del contrato de seguro, deducible alguno para el amparo de responsabilidad civil extracontractual.</t>
  </si>
  <si>
    <t>Defensa de la Aseguradora: (Enumerar y enunciar las excepciones propuestas demanda y/o llamamiento )</t>
  </si>
  <si>
    <t>EXCEPCIONES DE FONDO FRENTE A LA DEMANDA:
1. EXIMENTE DE LA RESPONSABILIDAD DE LOS DEMANDANDOS POR CONFIGURARSE LA CAUSAL “HECHO EXCLUSIVO DE LA VICTIMA”.
2. EXIMENTE DE LA RESPONSABILIDAD DE LOS DEMANDANDOS POR CONFIGURARSE LA CAUSAL “HECHO DE UN TERCERO”.
3. INEXISTENCIA DE RESPONSABILIDAD A CARGO DE LOS DEMANDADOS POR LA FALTA DE ACREDITACIÓN DEL NEXO CAUSAL.
4. REDUCCIÓN DE LA INDEMNZACIÓN COMO CONSECUENCIA DE LA INCIDENCIA DE LA CONDUCTA DE LA VÍCTIMA EN LA PRODUCCIÓN DEL DAÑO.
5. IMPROCEDENCIA Y FALTA DE PRUEBA DEL LUCRO CESANTE.
7. TASACIÓN EXORBITANTE DE LOS DAÑOS MORALES.
8. IMPROCEDENCIA DEL RECONOCIMIENTO DEL DAÑO A LA VIDA EN RELACIÓN.
9. GENÉRICA O INNOMINADA.
EXCEPCIONES DE FONDO FRENTE AL LLAMAMIENTO EN GARANTIA:
1. NO EXISTE OBLIGACIÓN INDEMNIZATORIA A CARGO DE ALLIANZ SEGUROS S.A., TODA VEZ QUE NO SE HA REALIZADO EL RIESGO ASEGURADO.
2. RIESGOS EXPRESAMENTE EXCLUIDOS EN LA PÓLIZA DE SEGURO DE AUTOMÓVILES INDIVIDUAL LIVIANOS PARTICULARES No. 022842264 / 0.
3. SUJECIÓN A LAS CONDICIONES PARTICULARES Y GENERALES DEL CONTRATO DE SEGURO, EL CLAUSULADO Y LOS AMPAROS.
4. CARÁCTER MERAMENTE INDEMNIZATORIO DE LOS CONTRATOS DE SEGURO.
5. EN CUALQUIER CASO, DE NINGUNA FORMA SE PODRÁ EXCEDER EL LIMITE DEL VALOR ASEGURADO.
6. DISPONIBILIDAD DEL VALOR ASEGURADO. 
7. GENERICA O INNOMINADA Y OTRAS.</t>
  </si>
  <si>
    <t xml:space="preserve">VISTO BUENO ABOGADO INTERNO </t>
  </si>
  <si>
    <t>VISTO BUENO ABOGADO INTERNO?</t>
  </si>
  <si>
    <t xml:space="preserve">COMENTARIOS </t>
  </si>
  <si>
    <t>PROCEDER</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</si>
  <si>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</si>
  <si>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</si>
  <si>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</si>
  <si>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</si>
  <si>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</si>
  <si>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</si>
  <si>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</si>
  <si>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</si>
  <si>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</si>
  <si>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</si>
  <si>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</si>
  <si>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LLAMADA EN GARANTIA</t>
  </si>
  <si>
    <t xml:space="preserve">RCE LESIONES </t>
  </si>
  <si>
    <t xml:space="preserve">SI </t>
  </si>
  <si>
    <t>CEDIDO</t>
  </si>
  <si>
    <t>FACULTATIVO</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</si>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</sst>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Red]\-&quot;$&quot;\ #,##0"/>
    <numFmt numFmtId="165" formatCode="_-&quot;$&quot;\ * #,##0_-;\-&quot;$&quot;\ * #,##0_-;_-&quot;$&quot;\ * &quot;-&quot;_-;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165"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165"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165"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5"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5"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5" fontId="6" fillId="7" borderId="1" xfId="1" applyFont="1" applyFill="1" applyBorder="1" applyAlignment="1" applyProtection="1">
      <alignment horizontal="center" vertical="top"/>
      <protection locked="0"/>
    </xf>
    <xf numFmtId="165"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164" fontId="0" fillId="0" borderId="1" xfId="1" applyNumberFormat="1" applyFont="1" applyBorder="1" applyAlignment="1">
      <alignment horizontal="justify" vertical="top" wrapText="1"/>
    </xf>
    <xf numFmtId="165"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4" fontId="0" fillId="7" borderId="1" xfId="0" applyNumberFormat="1" applyFill="1" applyBorder="1" applyAlignment="1">
      <alignment horizontal="justify" vertical="top" wrapText="1"/>
    </xf>
    <xf numFmtId="0" fontId="0" fillId="0" borderId="1" xfId="3" applyFont="1" applyBorder="1" applyAlignment="1">
      <alignment horizontal="justify" vertical="top" wrapText="1"/>
    </xf>
    <xf numFmtId="0" fontId="1" fillId="0" borderId="1" xfId="0" applyFont="1"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165" fontId="0" fillId="0" borderId="2" xfId="1" applyFont="1" applyBorder="1" applyAlignment="1">
      <alignment horizontal="center" vertical="top"/>
    </xf>
    <xf numFmtId="165"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165"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5" fontId="0" fillId="5" borderId="2" xfId="1" applyFont="1" applyFill="1" applyBorder="1" applyAlignment="1" applyProtection="1">
      <alignment horizontal="justify" vertical="top"/>
      <protection locked="0"/>
    </xf>
    <xf numFmtId="165"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165" fontId="0" fillId="5" borderId="1" xfId="1" applyFont="1" applyFill="1" applyBorder="1" applyAlignment="1">
      <alignment horizontal="justify" vertical="top"/>
    </xf>
    <xf numFmtId="165"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51</xdr:row>
      <xdr:rowOff>0</xdr:rowOff>
    </xdr:from>
    <xdr:to>
      <xdr:col>2</xdr:col>
      <xdr:colOff>4601974</xdr:colOff>
      <xdr:row>90</xdr:row>
      <xdr:rowOff>10563</xdr:rowOff>
    </xdr:to>
    <xdr:pic>
      <xdr:nvPicPr>
        <xdr:cNvPr id="2" name="Imagen 1">
          <a:extLst>
            <a:ext uri="{FF2B5EF4-FFF2-40B4-BE49-F238E27FC236}">
              <a16:creationId xmlns:a16="http://schemas.microsoft.com/office/drawing/2014/main" id="{B81ADCED-CABC-CECD-17D9-159BC15FFE6F}"/>
            </a:ext>
          </a:extLst>
        </xdr:cNvPr>
        <xdr:cNvPicPr>
          <a:picLocks noChangeAspect="1"/>
        </xdr:cNvPicPr>
      </xdr:nvPicPr>
      <xdr:blipFill>
        <a:blip xmlns:r="http://schemas.openxmlformats.org/officeDocument/2006/relationships" r:embed="rId1"/>
        <a:stretch>
          <a:fillRect/>
        </a:stretch>
      </xdr:blipFill>
      <xdr:spPr>
        <a:xfrm>
          <a:off x="0" y="9772650"/>
          <a:ext cx="10021699" cy="744006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96" zoomScaleNormal="96" workbookViewId="0">
      <selection activeCell="B2" sqref="B2:C2"/>
    </sheetView>
  </sheetViews>
  <sheetFormatPr defaultColWidth="0" defaultRowHeight="15"/>
  <cols>
    <col min="1" max="1" width="53.5703125" style="8" customWidth="1"/>
    <col min="2" max="2" width="55.140625" style="8" customWidth="1"/>
    <col min="3" max="3" width="19.140625" style="8" customWidth="1"/>
    <col min="4" max="16384" width="11.42578125" style="2" hidden="1"/>
  </cols>
  <sheetData>
    <row r="1" spans="1:3" ht="18.75">
      <c r="A1" s="45" t="s">
        <v>0</v>
      </c>
      <c r="B1" s="45"/>
      <c r="C1" s="45"/>
    </row>
    <row r="2" spans="1:3" ht="14.45" customHeight="1">
      <c r="A2" s="5" t="s">
        <v>1</v>
      </c>
      <c r="B2" s="52" t="s">
        <v>2</v>
      </c>
      <c r="C2" s="53"/>
    </row>
    <row r="3" spans="1:3" ht="14.45" customHeight="1">
      <c r="A3" s="5" t="s">
        <v>3</v>
      </c>
      <c r="B3" s="48" t="s">
        <v>4</v>
      </c>
      <c r="C3" s="49"/>
    </row>
    <row r="4" spans="1:3" ht="14.45" customHeight="1">
      <c r="A4" s="5" t="s">
        <v>5</v>
      </c>
      <c r="B4" s="48" t="s">
        <v>6</v>
      </c>
      <c r="C4" s="49"/>
    </row>
    <row r="5" spans="1:3" ht="14.45" customHeight="1">
      <c r="A5" s="5" t="s">
        <v>7</v>
      </c>
      <c r="B5" s="48" t="s">
        <v>8</v>
      </c>
      <c r="C5" s="49"/>
    </row>
    <row r="6" spans="1:3" ht="14.45" customHeight="1">
      <c r="A6" s="5" t="s">
        <v>9</v>
      </c>
      <c r="B6" s="46" t="s">
        <v>10</v>
      </c>
      <c r="C6" s="46"/>
    </row>
    <row r="7" spans="1:3" ht="14.45" customHeight="1">
      <c r="A7" s="27" t="s">
        <v>11</v>
      </c>
      <c r="B7" s="48" t="s">
        <v>12</v>
      </c>
      <c r="C7" s="49"/>
    </row>
    <row r="8" spans="1:3" ht="14.45" customHeight="1">
      <c r="A8" s="28" t="s">
        <v>13</v>
      </c>
      <c r="B8" s="46" t="s">
        <v>14</v>
      </c>
      <c r="C8" s="46"/>
    </row>
    <row r="9" spans="1:3" ht="14.45" customHeight="1">
      <c r="A9" s="28" t="s">
        <v>15</v>
      </c>
      <c r="B9" s="46" t="s">
        <v>16</v>
      </c>
      <c r="C9" s="46"/>
    </row>
    <row r="10" spans="1:3" ht="14.45" customHeight="1">
      <c r="A10" s="28" t="s">
        <v>17</v>
      </c>
      <c r="B10" s="47" t="s">
        <v>18</v>
      </c>
      <c r="C10" s="47"/>
    </row>
    <row r="11" spans="1:3" ht="14.45" customHeight="1">
      <c r="A11" s="29" t="s">
        <v>19</v>
      </c>
      <c r="B11" s="47">
        <v>3133080558</v>
      </c>
      <c r="C11" s="47"/>
    </row>
    <row r="12" spans="1:3" ht="14.45" customHeight="1">
      <c r="A12" s="5" t="s">
        <v>20</v>
      </c>
      <c r="B12" s="61" t="s">
        <v>21</v>
      </c>
      <c r="C12" s="62"/>
    </row>
    <row r="13" spans="1:3" ht="14.45" customHeight="1">
      <c r="A13" s="5" t="s">
        <v>22</v>
      </c>
      <c r="B13" s="46" t="s">
        <v>23</v>
      </c>
      <c r="C13" s="46"/>
    </row>
    <row r="14" spans="1:3" ht="14.45" customHeight="1">
      <c r="A14" s="5" t="s">
        <v>24</v>
      </c>
      <c r="B14" s="55" t="s">
        <v>25</v>
      </c>
      <c r="C14" s="46"/>
    </row>
    <row r="15" spans="1:3" ht="14.45" customHeight="1">
      <c r="A15" s="5" t="s">
        <v>26</v>
      </c>
      <c r="B15" s="46" t="s">
        <v>27</v>
      </c>
      <c r="C15" s="46"/>
    </row>
    <row r="16" spans="1:3" ht="14.45" customHeight="1">
      <c r="A16" s="5" t="s">
        <v>28</v>
      </c>
      <c r="B16" s="55">
        <v>44479</v>
      </c>
      <c r="C16" s="46"/>
    </row>
    <row r="17" spans="1:3" ht="14.45" customHeight="1">
      <c r="A17" s="5" t="s">
        <v>29</v>
      </c>
      <c r="B17" s="47" t="s">
        <v>30</v>
      </c>
      <c r="C17" s="47"/>
    </row>
    <row r="18" spans="1:3" ht="14.45" customHeight="1">
      <c r="A18" s="5" t="s">
        <v>31</v>
      </c>
      <c r="B18" s="47" t="s">
        <v>21</v>
      </c>
      <c r="C18" s="47"/>
    </row>
    <row r="19" spans="1:3" ht="14.45" customHeight="1">
      <c r="A19" s="5" t="s">
        <v>32</v>
      </c>
      <c r="B19" s="50">
        <v>908526</v>
      </c>
      <c r="C19" s="51"/>
    </row>
    <row r="20" spans="1:3" ht="14.45" customHeight="1">
      <c r="A20" s="5" t="s">
        <v>33</v>
      </c>
      <c r="B20" s="46">
        <v>2</v>
      </c>
      <c r="C20" s="46"/>
    </row>
    <row r="21" spans="1:3" ht="14.45" customHeight="1">
      <c r="A21" s="5" t="s">
        <v>34</v>
      </c>
      <c r="B21" s="47" t="s">
        <v>35</v>
      </c>
      <c r="C21" s="47"/>
    </row>
    <row r="22" spans="1:3" ht="14.45" customHeight="1">
      <c r="A22" s="28" t="s">
        <v>36</v>
      </c>
      <c r="B22" s="60">
        <v>44479</v>
      </c>
      <c r="C22" s="59"/>
    </row>
    <row r="23" spans="1:3" ht="14.45" customHeight="1">
      <c r="A23" s="28" t="s">
        <v>37</v>
      </c>
      <c r="B23" s="60">
        <v>44909</v>
      </c>
      <c r="C23" s="60"/>
    </row>
    <row r="24" spans="1:3" ht="14.45" customHeight="1">
      <c r="A24" s="28" t="s">
        <v>38</v>
      </c>
      <c r="B24" s="60">
        <v>44950</v>
      </c>
      <c r="C24" s="60"/>
    </row>
    <row r="25" spans="1:3">
      <c r="A25" s="54" t="s">
        <v>39</v>
      </c>
      <c r="B25" s="59" t="s">
        <v>40</v>
      </c>
      <c r="C25" s="44"/>
    </row>
    <row r="26" spans="1:3">
      <c r="A26" s="54"/>
      <c r="B26" s="44"/>
      <c r="C26" s="44"/>
    </row>
    <row r="27" spans="1:3" ht="100.5" customHeight="1">
      <c r="A27" s="54"/>
      <c r="B27" s="44"/>
      <c r="C27" s="44"/>
    </row>
    <row r="28" spans="1:3">
      <c r="A28" s="28" t="s">
        <v>41</v>
      </c>
      <c r="B28" s="44" t="s">
        <v>42</v>
      </c>
      <c r="C28" s="44"/>
    </row>
    <row r="29" spans="1:3">
      <c r="A29" s="28" t="s">
        <v>43</v>
      </c>
      <c r="B29" s="56">
        <v>52198662</v>
      </c>
      <c r="C29" s="44"/>
    </row>
    <row r="30" spans="1:3">
      <c r="A30" s="28" t="s">
        <v>44</v>
      </c>
      <c r="B30" s="44" t="s">
        <v>45</v>
      </c>
      <c r="C30" s="44"/>
    </row>
    <row r="31" spans="1:3">
      <c r="A31" s="28" t="s">
        <v>46</v>
      </c>
      <c r="B31" s="44" t="s">
        <v>47</v>
      </c>
      <c r="C31" s="44"/>
    </row>
    <row r="32" spans="1:3">
      <c r="A32" s="28" t="s">
        <v>48</v>
      </c>
      <c r="B32" s="57">
        <v>45245</v>
      </c>
      <c r="C32" s="58"/>
    </row>
    <row r="33" spans="1:3">
      <c r="A33" s="5" t="s">
        <v>49</v>
      </c>
      <c r="B33" s="55">
        <v>45342</v>
      </c>
      <c r="C33" s="55"/>
    </row>
    <row r="34" spans="1:3" ht="45">
      <c r="A34" s="5" t="s">
        <v>50</v>
      </c>
      <c r="B34" s="55">
        <v>45372</v>
      </c>
      <c r="C34" s="46"/>
    </row>
    <row r="37" spans="1:3" ht="15" customHeight="1"/>
    <row r="38" spans="1:3" ht="15" customHeight="1"/>
    <row r="45" spans="1:3" ht="15" customHeight="1"/>
    <row r="50" spans="6:6" ht="18" customHeight="1"/>
    <row r="53" spans="6:6">
      <c r="F53" s="4"/>
    </row>
    <row r="54" spans="6:6">
      <c r="F54" s="4"/>
    </row>
    <row r="55" spans="6:6">
      <c r="F55" s="4"/>
    </row>
    <row r="66" ht="36" customHeight="1"/>
    <row r="78" ht="33.75" customHeight="1"/>
    <row r="79" ht="33.75" customHeight="1"/>
    <row r="80" ht="33.75" customHeight="1"/>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24" zoomScaleNormal="100" workbookViewId="0">
      <selection activeCell="B2" sqref="B2:C2"/>
    </sheetView>
  </sheetViews>
  <sheetFormatPr defaultColWidth="0" defaultRowHeight="15"/>
  <cols>
    <col min="1" max="1" width="49.85546875" customWidth="1"/>
    <col min="2" max="2" width="31.42578125" customWidth="1"/>
    <col min="3" max="3" width="90.140625" customWidth="1"/>
    <col min="4" max="16384" width="11.42578125" hidden="1"/>
  </cols>
  <sheetData>
    <row r="1" spans="1:3" ht="18.75">
      <c r="A1" s="82" t="s">
        <v>51</v>
      </c>
      <c r="B1" s="82"/>
      <c r="C1" s="82"/>
    </row>
    <row r="2" spans="1:3" ht="15.75" customHeight="1">
      <c r="A2" s="20" t="s">
        <v>52</v>
      </c>
      <c r="B2" s="72" t="s">
        <v>53</v>
      </c>
      <c r="C2" s="73"/>
    </row>
    <row r="3" spans="1:3" s="2" customFormat="1">
      <c r="A3" s="5" t="s">
        <v>1</v>
      </c>
      <c r="B3" s="46" t="str">
        <f>'AUTOS  NOTA 322'!B2:C2</f>
        <v>41001310300520230025900</v>
      </c>
      <c r="C3" s="46"/>
    </row>
    <row r="4" spans="1:3" s="2" customFormat="1">
      <c r="A4" s="5" t="s">
        <v>3</v>
      </c>
      <c r="B4" s="46" t="str">
        <f>'AUTOS  NOTA 322'!B3:C3</f>
        <v>JUZGADO 05 CIVIL DEL CIRCUITO DE NEIVA</v>
      </c>
      <c r="C4" s="46"/>
    </row>
    <row r="5" spans="1:3" s="2" customFormat="1">
      <c r="A5" s="5" t="s">
        <v>5</v>
      </c>
      <c r="B5" s="46" t="str">
        <f>'AUTOS  NOTA 322'!B4:C4</f>
        <v>ANDRES FELIPE SIERRA GALINDO - XIMENA GALINDO MANCIPE - ALLIANZ SEGUROS S.A.</v>
      </c>
      <c r="C5" s="46"/>
    </row>
    <row r="6" spans="1:3" s="2" customFormat="1">
      <c r="A6" s="5" t="s">
        <v>7</v>
      </c>
      <c r="B6" s="46" t="str">
        <f>'AUTOS  NOTA 322'!B5:C5</f>
        <v>YILDER YORALDO ALDANA MOSQUERA (VICTIMA - 11/03/1993) - YISENIA ALEXANDRA ALDANA RAMIREZ (HIJA - 17/12/2014) - JUAN BAUTISTA ALDANA ROJAS (PADRE) - MARIA SANTOS MOSQUERA (MADRE) - JAIR ALDANA MOSQUERA (HERMANO) - DUVAN ALDANA MOSQUERA (HERMANO) - AGUSTIN ALDANA (TIO)</v>
      </c>
      <c r="C6" s="46"/>
    </row>
    <row r="7" spans="1:3" s="2" customFormat="1">
      <c r="A7" s="5" t="s">
        <v>9</v>
      </c>
      <c r="B7" s="46" t="str">
        <f>'AUTOS  NOTA 322'!B6:C6</f>
        <v>DEMANDA DIRECTA</v>
      </c>
      <c r="C7" s="46"/>
    </row>
    <row r="8" spans="1:3" s="2" customFormat="1">
      <c r="A8" s="31" t="s">
        <v>54</v>
      </c>
      <c r="B8" s="46" t="str">
        <f>'AUTOS  NOTA 322'!B7:C8</f>
        <v>YILDER YORALDO ALDANA MOSQUERA (LESIONADO) - DIANA RAMIREZ MOZAMBITE (FALLECIDA)</v>
      </c>
      <c r="C8" s="46"/>
    </row>
    <row r="9" spans="1:3">
      <c r="A9" s="20" t="s">
        <v>55</v>
      </c>
      <c r="B9" s="46" t="s">
        <v>56</v>
      </c>
      <c r="C9" s="46"/>
    </row>
    <row r="10" spans="1:3">
      <c r="A10" s="20" t="s">
        <v>57</v>
      </c>
      <c r="B10" s="46" t="s">
        <v>58</v>
      </c>
      <c r="C10" s="46"/>
    </row>
    <row r="11" spans="1:3">
      <c r="A11" s="20" t="s">
        <v>59</v>
      </c>
      <c r="B11" s="65">
        <v>4000000000</v>
      </c>
      <c r="C11" s="66"/>
    </row>
    <row r="12" spans="1:3">
      <c r="A12" s="20" t="s">
        <v>60</v>
      </c>
      <c r="B12" s="65">
        <v>0</v>
      </c>
      <c r="C12" s="66"/>
    </row>
    <row r="13" spans="1:3">
      <c r="A13" s="20" t="s">
        <v>61</v>
      </c>
      <c r="B13" s="48" t="s">
        <v>62</v>
      </c>
      <c r="C13" s="49"/>
    </row>
    <row r="14" spans="1:3">
      <c r="A14" s="20" t="s">
        <v>63</v>
      </c>
      <c r="B14" s="47" t="s">
        <v>64</v>
      </c>
      <c r="C14" s="46"/>
    </row>
    <row r="15" spans="1:3">
      <c r="A15" s="20" t="s">
        <v>65</v>
      </c>
      <c r="B15" s="46" t="s">
        <v>66</v>
      </c>
      <c r="C15" s="46"/>
    </row>
    <row r="16" spans="1:3">
      <c r="A16" s="20" t="s">
        <v>67</v>
      </c>
      <c r="B16" s="46" t="s">
        <v>66</v>
      </c>
      <c r="C16" s="46"/>
    </row>
    <row r="17" spans="1:3">
      <c r="A17" s="69" t="s">
        <v>68</v>
      </c>
      <c r="B17" s="46" t="s">
        <v>69</v>
      </c>
      <c r="C17" s="46"/>
    </row>
    <row r="18" spans="1:3">
      <c r="A18" s="70"/>
      <c r="B18" s="10" t="s">
        <v>70</v>
      </c>
      <c r="C18" s="10" t="s">
        <v>71</v>
      </c>
    </row>
    <row r="19" spans="1:3">
      <c r="A19" s="70"/>
      <c r="B19" s="6" t="s">
        <v>72</v>
      </c>
      <c r="C19" s="6"/>
    </row>
    <row r="20" spans="1:3">
      <c r="A20" s="70"/>
      <c r="B20" s="6"/>
      <c r="C20" s="6"/>
    </row>
    <row r="21" spans="1:3">
      <c r="A21" s="71"/>
      <c r="B21" s="6"/>
      <c r="C21" s="6"/>
    </row>
    <row r="22" spans="1:3">
      <c r="A22" s="20" t="s">
        <v>73</v>
      </c>
      <c r="B22" s="46" t="s">
        <v>74</v>
      </c>
      <c r="C22" s="46"/>
    </row>
    <row r="23" spans="1:3">
      <c r="A23" s="20" t="s">
        <v>75</v>
      </c>
      <c r="B23" s="72" t="s">
        <v>74</v>
      </c>
      <c r="C23" s="73"/>
    </row>
    <row r="24" spans="1:3">
      <c r="A24" s="20" t="s">
        <v>76</v>
      </c>
      <c r="B24" s="46" t="s">
        <v>77</v>
      </c>
      <c r="C24" s="46"/>
    </row>
    <row r="25" spans="1:3">
      <c r="A25" s="20" t="s">
        <v>78</v>
      </c>
      <c r="B25" s="46" t="s">
        <v>74</v>
      </c>
      <c r="C25" s="46"/>
    </row>
    <row r="26" spans="1:3">
      <c r="A26" s="20" t="s">
        <v>79</v>
      </c>
      <c r="B26" s="46">
        <v>0</v>
      </c>
      <c r="C26" s="46"/>
    </row>
    <row r="27" spans="1:3">
      <c r="A27" s="19" t="s">
        <v>80</v>
      </c>
      <c r="B27" s="46" t="s">
        <v>66</v>
      </c>
      <c r="C27" s="46"/>
    </row>
    <row r="28" spans="1:3">
      <c r="A28" s="74" t="s">
        <v>81</v>
      </c>
      <c r="B28" s="74"/>
      <c r="C28" s="74"/>
    </row>
    <row r="29" spans="1:3">
      <c r="A29" s="67" t="s">
        <v>82</v>
      </c>
      <c r="B29" s="68"/>
      <c r="C29" s="11" t="s">
        <v>83</v>
      </c>
    </row>
    <row r="30" spans="1:3">
      <c r="A30" s="67" t="s">
        <v>84</v>
      </c>
      <c r="B30" s="68"/>
      <c r="C30" s="11" t="s">
        <v>83</v>
      </c>
    </row>
    <row r="31" spans="1:3">
      <c r="A31" s="67" t="s">
        <v>85</v>
      </c>
      <c r="B31" s="68"/>
      <c r="C31" s="12" t="s">
        <v>83</v>
      </c>
    </row>
    <row r="32" spans="1:3">
      <c r="A32" s="67" t="s">
        <v>86</v>
      </c>
      <c r="B32" s="68"/>
      <c r="C32" s="11"/>
    </row>
    <row r="33" spans="1:3">
      <c r="A33" s="67" t="s">
        <v>87</v>
      </c>
      <c r="B33" s="68"/>
      <c r="C33" s="11"/>
    </row>
    <row r="34" spans="1:3">
      <c r="A34" s="67" t="s">
        <v>88</v>
      </c>
      <c r="B34" s="68"/>
      <c r="C34" s="13"/>
    </row>
    <row r="35" spans="1:3">
      <c r="A35" s="63" t="s">
        <v>89</v>
      </c>
      <c r="B35" s="64"/>
      <c r="C35" s="14"/>
    </row>
    <row r="36" spans="1:3">
      <c r="A36" s="63" t="s">
        <v>90</v>
      </c>
      <c r="B36" s="64"/>
      <c r="C36" s="15"/>
    </row>
    <row r="37" spans="1:3">
      <c r="A37" s="75" t="s">
        <v>91</v>
      </c>
      <c r="B37" s="76"/>
      <c r="C37" s="15"/>
    </row>
    <row r="38" spans="1:3">
      <c r="A38" s="77"/>
      <c r="B38" s="78"/>
      <c r="C38" s="15"/>
    </row>
    <row r="39" spans="1:3">
      <c r="A39" s="79"/>
      <c r="B39" s="80"/>
      <c r="C39" s="15"/>
    </row>
    <row r="40" spans="1:3">
      <c r="A40" s="81" t="s">
        <v>92</v>
      </c>
      <c r="B40" s="81"/>
      <c r="C40" s="81"/>
    </row>
    <row r="41" spans="1:3">
      <c r="A41" s="17" t="s">
        <v>93</v>
      </c>
      <c r="B41" s="18"/>
      <c r="C41" s="15" t="s">
        <v>83</v>
      </c>
    </row>
    <row r="42" spans="1:3">
      <c r="A42" s="63" t="s">
        <v>94</v>
      </c>
      <c r="B42" s="64"/>
      <c r="C42" s="15"/>
    </row>
    <row r="43" spans="1:3">
      <c r="A43" s="63" t="s">
        <v>95</v>
      </c>
      <c r="B43" s="64"/>
      <c r="C43" s="15"/>
    </row>
    <row r="44" spans="1:3">
      <c r="A44" s="17" t="s">
        <v>96</v>
      </c>
      <c r="B44" s="18"/>
      <c r="C44" s="15"/>
    </row>
    <row r="45" spans="1:3">
      <c r="A45" s="17" t="s">
        <v>97</v>
      </c>
      <c r="B45" s="18"/>
      <c r="C45" s="15"/>
    </row>
    <row r="46" spans="1:3">
      <c r="A46" s="63" t="s">
        <v>98</v>
      </c>
      <c r="B46" s="64"/>
      <c r="C46" s="15"/>
    </row>
    <row r="47" spans="1:3">
      <c r="A47" s="17" t="s">
        <v>99</v>
      </c>
      <c r="B47" s="16"/>
      <c r="C47" s="15"/>
    </row>
    <row r="48" spans="1:3">
      <c r="A48" s="63" t="s">
        <v>100</v>
      </c>
      <c r="B48" s="64"/>
      <c r="C48" s="15"/>
    </row>
    <row r="49" spans="1:3">
      <c r="A49" s="63" t="s">
        <v>101</v>
      </c>
      <c r="B49" s="64"/>
      <c r="C49" s="15"/>
    </row>
    <row r="50" spans="1:3">
      <c r="A50" s="63" t="s">
        <v>91</v>
      </c>
      <c r="B50" s="64"/>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zoomScale="115" zoomScaleNormal="115" workbookViewId="0">
      <selection activeCell="B44" sqref="B44:C44"/>
    </sheetView>
  </sheetViews>
  <sheetFormatPr defaultColWidth="0" defaultRowHeight="1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c r="A1" s="82" t="s">
        <v>102</v>
      </c>
      <c r="B1" s="82"/>
      <c r="C1" s="82"/>
    </row>
    <row r="2" spans="1:9" ht="15" customHeight="1">
      <c r="A2" s="35" t="s">
        <v>52</v>
      </c>
      <c r="B2" s="86" t="str">
        <f>'AUTOS NOTA 321'!B2:C2</f>
        <v>SINIESTRO 107522146 - LEGIS APJ32274</v>
      </c>
      <c r="C2" s="87"/>
    </row>
    <row r="3" spans="1:9">
      <c r="A3" s="36" t="s">
        <v>1</v>
      </c>
      <c r="B3" s="101" t="str">
        <f>'AUTOS  NOTA 322'!B2:C2</f>
        <v>41001310300520230025900</v>
      </c>
      <c r="C3" s="101"/>
    </row>
    <row r="4" spans="1:9">
      <c r="A4" s="36" t="s">
        <v>3</v>
      </c>
      <c r="B4" s="101" t="str">
        <f>'AUTOS  NOTA 322'!B3:C3</f>
        <v>JUZGADO 05 CIVIL DEL CIRCUITO DE NEIVA</v>
      </c>
      <c r="C4" s="101"/>
    </row>
    <row r="5" spans="1:9">
      <c r="A5" s="36" t="s">
        <v>5</v>
      </c>
      <c r="B5" s="101" t="str">
        <f>'AUTOS  NOTA 322'!B4:C4</f>
        <v>ANDRES FELIPE SIERRA GALINDO - XIMENA GALINDO MANCIPE - ALLIANZ SEGUROS S.A.</v>
      </c>
      <c r="C5" s="101"/>
    </row>
    <row r="6" spans="1:9" ht="15" customHeight="1">
      <c r="A6" s="36" t="s">
        <v>7</v>
      </c>
      <c r="B6" s="101" t="str">
        <f>'AUTOS  NOTA 322'!B5:C5</f>
        <v>YILDER YORALDO ALDANA MOSQUERA (VICTIMA - 11/03/1993) - YISENIA ALEXANDRA ALDANA RAMIREZ (HIJA - 17/12/2014) - JUAN BAUTISTA ALDANA ROJAS (PADRE) - MARIA SANTOS MOSQUERA (MADRE) - JAIR ALDANA MOSQUERA (HERMANO) - DUVAN ALDANA MOSQUERA (HERMANO) - AGUSTIN ALDANA (TIO)</v>
      </c>
      <c r="C6" s="101"/>
    </row>
    <row r="7" spans="1:9">
      <c r="A7" s="36" t="s">
        <v>9</v>
      </c>
      <c r="B7" s="101" t="str">
        <f>'AUTOS  NOTA 322'!B6:C6</f>
        <v>DEMANDA DIRECTA</v>
      </c>
      <c r="C7" s="101"/>
    </row>
    <row r="8" spans="1:9">
      <c r="A8" s="38" t="s">
        <v>54</v>
      </c>
      <c r="B8" s="101" t="str">
        <f>'AUTOS  NOTA 322'!B7:C8</f>
        <v>YILDER YORALDO ALDANA MOSQUERA (LESIONADO) - DIANA RAMIREZ MOZAMBITE (FALLECIDA)</v>
      </c>
      <c r="C8" s="101"/>
    </row>
    <row r="9" spans="1:9" ht="30">
      <c r="A9" s="36" t="s">
        <v>103</v>
      </c>
      <c r="B9" s="99">
        <f>SUM(C11,C12,C14,C15,C17)</f>
        <v>1378011698</v>
      </c>
      <c r="C9" s="100"/>
    </row>
    <row r="10" spans="1:9">
      <c r="A10" s="102" t="s">
        <v>104</v>
      </c>
      <c r="B10" s="91" t="s">
        <v>105</v>
      </c>
      <c r="C10" s="92"/>
    </row>
    <row r="11" spans="1:9">
      <c r="A11" s="102"/>
      <c r="B11" s="37" t="s">
        <v>106</v>
      </c>
      <c r="C11" s="32">
        <v>566011698</v>
      </c>
    </row>
    <row r="12" spans="1:9">
      <c r="A12" s="102"/>
      <c r="B12" s="37" t="s">
        <v>107</v>
      </c>
      <c r="C12" s="32"/>
    </row>
    <row r="13" spans="1:9">
      <c r="A13" s="102"/>
      <c r="B13" s="91" t="s">
        <v>108</v>
      </c>
      <c r="C13" s="92"/>
    </row>
    <row r="14" spans="1:9">
      <c r="A14" s="102"/>
      <c r="B14" s="37" t="s">
        <v>109</v>
      </c>
      <c r="C14" s="40">
        <v>696000000</v>
      </c>
    </row>
    <row r="15" spans="1:9">
      <c r="A15" s="102"/>
      <c r="B15" s="37" t="s">
        <v>110</v>
      </c>
      <c r="C15" s="40">
        <v>116000000</v>
      </c>
      <c r="E15" t="s">
        <v>111</v>
      </c>
      <c r="F15" s="22">
        <v>0.7</v>
      </c>
    </row>
    <row r="16" spans="1:9">
      <c r="A16" s="102"/>
      <c r="B16" s="91" t="s">
        <v>112</v>
      </c>
      <c r="C16" s="92"/>
      <c r="E16" t="s">
        <v>113</v>
      </c>
      <c r="F16" s="23">
        <v>0.3</v>
      </c>
      <c r="I16" s="25"/>
    </row>
    <row r="17" spans="1:9">
      <c r="A17" s="102"/>
      <c r="B17" s="37"/>
      <c r="C17" s="41"/>
      <c r="F17" s="26"/>
      <c r="I17" s="25"/>
    </row>
    <row r="18" spans="1:9" ht="23.25" customHeight="1">
      <c r="A18" s="39" t="s">
        <v>114</v>
      </c>
      <c r="B18" s="86" t="s">
        <v>115</v>
      </c>
      <c r="C18" s="87"/>
    </row>
    <row r="19" spans="1:9" ht="60">
      <c r="A19" s="36" t="s">
        <v>116</v>
      </c>
      <c r="B19" s="93" t="s">
        <v>117</v>
      </c>
      <c r="C19" s="94"/>
    </row>
    <row r="20" spans="1:9" ht="15" customHeight="1">
      <c r="A20" s="21" t="s">
        <v>118</v>
      </c>
      <c r="B20" s="88">
        <f>((C22+C23+C25+C26+C30+C28+C32+C34+C29+C33)-C37)*C36*C38</f>
        <v>391078867</v>
      </c>
      <c r="C20" s="88"/>
    </row>
    <row r="21" spans="1:9">
      <c r="A21" s="7" t="s">
        <v>119</v>
      </c>
      <c r="B21" s="95" t="s">
        <v>105</v>
      </c>
      <c r="C21" s="96"/>
    </row>
    <row r="22" spans="1:9">
      <c r="A22" s="97" t="s">
        <v>120</v>
      </c>
      <c r="B22" s="37" t="s">
        <v>106</v>
      </c>
      <c r="C22" s="32">
        <v>109408867</v>
      </c>
    </row>
    <row r="23" spans="1:9">
      <c r="A23" s="98"/>
      <c r="B23" s="37" t="s">
        <v>107</v>
      </c>
      <c r="C23" s="32">
        <v>0</v>
      </c>
    </row>
    <row r="24" spans="1:9">
      <c r="A24" s="98"/>
      <c r="B24" s="91" t="s">
        <v>108</v>
      </c>
      <c r="C24" s="92"/>
    </row>
    <row r="25" spans="1:9">
      <c r="A25" s="98"/>
      <c r="B25" s="37" t="s">
        <v>109</v>
      </c>
      <c r="C25" s="32">
        <v>266670000</v>
      </c>
    </row>
    <row r="26" spans="1:9" ht="29.1" customHeight="1">
      <c r="A26" s="98"/>
      <c r="B26" s="37" t="s">
        <v>121</v>
      </c>
      <c r="C26" s="32">
        <v>15000000</v>
      </c>
    </row>
    <row r="27" spans="1:9">
      <c r="A27" s="98"/>
      <c r="B27" s="91" t="s">
        <v>122</v>
      </c>
      <c r="C27" s="92"/>
    </row>
    <row r="28" spans="1:9">
      <c r="A28" s="98"/>
      <c r="B28" s="37" t="s">
        <v>123</v>
      </c>
      <c r="C28" s="32">
        <v>0</v>
      </c>
    </row>
    <row r="29" spans="1:9">
      <c r="A29" s="98"/>
      <c r="B29" s="37" t="s">
        <v>106</v>
      </c>
      <c r="C29" s="32">
        <v>0</v>
      </c>
    </row>
    <row r="30" spans="1:9">
      <c r="A30" s="98"/>
      <c r="B30" s="37" t="s">
        <v>107</v>
      </c>
      <c r="C30" s="32">
        <v>0</v>
      </c>
    </row>
    <row r="31" spans="1:9">
      <c r="A31" s="98"/>
      <c r="B31" s="91" t="s">
        <v>124</v>
      </c>
      <c r="C31" s="92"/>
    </row>
    <row r="32" spans="1:9">
      <c r="A32" s="98"/>
      <c r="B32" s="37"/>
      <c r="C32" s="32"/>
    </row>
    <row r="33" spans="1:3">
      <c r="A33" s="98"/>
      <c r="B33" s="37" t="s">
        <v>106</v>
      </c>
      <c r="C33" s="32">
        <v>0</v>
      </c>
    </row>
    <row r="34" spans="1:3">
      <c r="A34" s="98"/>
      <c r="B34" s="37" t="s">
        <v>107</v>
      </c>
      <c r="C34" s="32">
        <v>0</v>
      </c>
    </row>
    <row r="35" spans="1:3">
      <c r="A35" s="98"/>
      <c r="B35" s="91" t="s">
        <v>125</v>
      </c>
      <c r="C35" s="92"/>
    </row>
    <row r="36" spans="1:3">
      <c r="A36" s="98"/>
      <c r="B36" s="37" t="s">
        <v>126</v>
      </c>
      <c r="C36" s="33">
        <v>1</v>
      </c>
    </row>
    <row r="37" spans="1:3">
      <c r="A37" s="98"/>
      <c r="B37" s="37" t="s">
        <v>60</v>
      </c>
      <c r="C37" s="34">
        <v>0</v>
      </c>
    </row>
    <row r="38" spans="1:3">
      <c r="A38" s="98"/>
      <c r="B38" s="37" t="s">
        <v>127</v>
      </c>
      <c r="C38" s="33">
        <v>1</v>
      </c>
    </row>
    <row r="39" spans="1:3">
      <c r="A39" s="24" t="s">
        <v>128</v>
      </c>
      <c r="B39" s="88">
        <f>IFERROR(B20*(VLOOKUP(B18,E15:F17,2,0)),16666)</f>
        <v>16666</v>
      </c>
      <c r="C39" s="88"/>
    </row>
    <row r="40" spans="1:3" ht="93" customHeight="1">
      <c r="A40" s="36" t="s">
        <v>129</v>
      </c>
      <c r="B40" s="89" t="s">
        <v>130</v>
      </c>
      <c r="C40" s="90"/>
    </row>
    <row r="41" spans="1:3" ht="211.5" customHeight="1">
      <c r="A41" s="36" t="s">
        <v>131</v>
      </c>
      <c r="B41" s="84" t="s">
        <v>132</v>
      </c>
      <c r="C41" s="85"/>
    </row>
    <row r="42" spans="1:3" ht="26.1" customHeight="1">
      <c r="A42" s="43" t="s">
        <v>133</v>
      </c>
      <c r="B42" s="43"/>
      <c r="C42" s="43"/>
    </row>
    <row r="43" spans="1:3">
      <c r="A43" s="42" t="s">
        <v>134</v>
      </c>
      <c r="B43" s="83" t="s">
        <v>66</v>
      </c>
      <c r="C43" s="83"/>
    </row>
    <row r="44" spans="1:3" ht="41.1" customHeight="1">
      <c r="A44" s="42" t="s">
        <v>135</v>
      </c>
      <c r="B44" s="83" t="s">
        <v>136</v>
      </c>
      <c r="C44" s="83"/>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defaultColWidth="11.4257812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defaultColWidth="0" defaultRowHeight="15"/>
  <cols>
    <col min="1" max="1" width="37" customWidth="1"/>
    <col min="2" max="2" width="11.42578125" customWidth="1"/>
    <col min="3" max="3" width="94.42578125" customWidth="1"/>
    <col min="4" max="16384" width="11.42578125" hidden="1"/>
  </cols>
  <sheetData>
    <row r="1" spans="1:3" ht="18.75">
      <c r="A1" s="82" t="s">
        <v>137</v>
      </c>
      <c r="B1" s="82"/>
      <c r="C1" s="82"/>
    </row>
    <row r="2" spans="1:3">
      <c r="A2" s="20" t="s">
        <v>52</v>
      </c>
      <c r="B2" s="72" t="str">
        <f>'AUTOS NOTA 324'!B2:C2</f>
        <v>SINIESTRO 107522146 - LEGIS APJ32274</v>
      </c>
      <c r="C2" s="73"/>
    </row>
    <row r="3" spans="1:3">
      <c r="A3" s="5" t="s">
        <v>1</v>
      </c>
      <c r="B3" s="46" t="str">
        <f>'AUTOS  NOTA 322'!B2:C2</f>
        <v>41001310300520230025900</v>
      </c>
      <c r="C3" s="46"/>
    </row>
    <row r="4" spans="1:3">
      <c r="A4" s="5" t="s">
        <v>3</v>
      </c>
      <c r="B4" s="46" t="str">
        <f>'AUTOS  NOTA 322'!B3:C3</f>
        <v>JUZGADO 05 CIVIL DEL CIRCUITO DE NEIVA</v>
      </c>
      <c r="C4" s="46"/>
    </row>
    <row r="5" spans="1:3">
      <c r="A5" s="5" t="s">
        <v>5</v>
      </c>
      <c r="B5" s="46" t="str">
        <f>'AUTOS  NOTA 322'!B4:C4</f>
        <v>ANDRES FELIPE SIERRA GALINDO - XIMENA GALINDO MANCIPE - ALLIANZ SEGUROS S.A.</v>
      </c>
      <c r="C5" s="46"/>
    </row>
    <row r="6" spans="1:3" ht="15" customHeight="1">
      <c r="A6" s="5" t="s">
        <v>7</v>
      </c>
      <c r="B6" s="46" t="str">
        <f>'AUTOS  NOTA 322'!B5:C5</f>
        <v>YILDER YORALDO ALDANA MOSQUERA (VICTIMA - 11/03/1993) - YISENIA ALEXANDRA ALDANA RAMIREZ (HIJA - 17/12/2014) - JUAN BAUTISTA ALDANA ROJAS (PADRE) - MARIA SANTOS MOSQUERA (MADRE) - JAIR ALDANA MOSQUERA (HERMANO) - DUVAN ALDANA MOSQUERA (HERMANO) - AGUSTIN ALDANA (TIO)</v>
      </c>
      <c r="C6" s="46"/>
    </row>
    <row r="7" spans="1:3" ht="15" customHeight="1">
      <c r="A7" s="5" t="s">
        <v>9</v>
      </c>
      <c r="B7" s="46" t="str">
        <f>'AUTOS  NOTA 322'!B6:C6</f>
        <v>DEMANDA DIRECTA</v>
      </c>
      <c r="C7" s="46"/>
    </row>
    <row r="8" spans="1:3" ht="15" customHeight="1">
      <c r="A8" s="31" t="s">
        <v>54</v>
      </c>
      <c r="B8" s="46" t="str">
        <f>'AUTOS  NOTA 322'!B7:C8</f>
        <v>YILDER YORALDO ALDANA MOSQUERA (LESIONADO) - DIANA RAMIREZ MOZAMBITE (FALLECIDA)</v>
      </c>
      <c r="C8" s="46"/>
    </row>
    <row r="9" spans="1:3" ht="18.95" customHeight="1">
      <c r="A9" s="5" t="s">
        <v>138</v>
      </c>
      <c r="B9" s="46"/>
      <c r="C9" s="46"/>
    </row>
    <row r="10" spans="1:3">
      <c r="A10" s="7" t="s">
        <v>119</v>
      </c>
      <c r="B10" s="105">
        <f>'AUTOS NOTA 324'!B20:C20</f>
        <v>391078867</v>
      </c>
      <c r="C10" s="105"/>
    </row>
    <row r="11" spans="1:3">
      <c r="A11" s="7" t="s">
        <v>139</v>
      </c>
      <c r="B11" s="106">
        <f>'AUTOS NOTA 324'!B39:C39</f>
        <v>16666</v>
      </c>
      <c r="C11" s="46"/>
    </row>
    <row r="12" spans="1:3" ht="30">
      <c r="A12" s="7" t="s">
        <v>140</v>
      </c>
      <c r="B12" s="103"/>
      <c r="C12" s="104"/>
    </row>
    <row r="13" spans="1:3" ht="45">
      <c r="A13" s="5" t="s">
        <v>141</v>
      </c>
      <c r="B13" s="46"/>
      <c r="C13" s="46"/>
    </row>
    <row r="14" spans="1:3" ht="45">
      <c r="A14" s="5" t="s">
        <v>142</v>
      </c>
      <c r="B14" s="46"/>
      <c r="C14" s="46"/>
    </row>
    <row r="15" spans="1:3">
      <c r="A15" s="5" t="s">
        <v>143</v>
      </c>
      <c r="B15" s="6"/>
      <c r="C15" s="6"/>
    </row>
    <row r="16" spans="1:3">
      <c r="A16" s="7" t="s">
        <v>144</v>
      </c>
      <c r="B16" s="46"/>
      <c r="C16" s="46"/>
    </row>
    <row r="17" spans="1:3">
      <c r="A17" s="6" t="s">
        <v>145</v>
      </c>
      <c r="B17" s="104"/>
      <c r="C17" s="104"/>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defaultColWidth="11.42578125" defaultRowHeight="15"/>
  <cols>
    <col min="4" max="4" width="20.140625" bestFit="1" customWidth="1"/>
    <col min="5" max="5" width="42.85546875" bestFit="1" customWidth="1"/>
    <col min="12" max="12" width="30.5703125" customWidth="1"/>
    <col min="13" max="13" width="16" customWidth="1"/>
  </cols>
  <sheetData>
    <row r="1" spans="1:15">
      <c r="A1" s="9" t="s">
        <v>61</v>
      </c>
      <c r="B1" t="s">
        <v>66</v>
      </c>
      <c r="C1" s="9" t="s">
        <v>68</v>
      </c>
      <c r="D1" s="9" t="s">
        <v>146</v>
      </c>
      <c r="E1" s="3" t="s">
        <v>76</v>
      </c>
      <c r="F1" s="2" t="s">
        <v>111</v>
      </c>
      <c r="G1" s="4">
        <v>0</v>
      </c>
      <c r="H1" t="s">
        <v>29</v>
      </c>
      <c r="I1" t="s">
        <v>147</v>
      </c>
      <c r="K1" t="s">
        <v>148</v>
      </c>
      <c r="L1" s="30" t="s">
        <v>149</v>
      </c>
      <c r="M1" t="s">
        <v>62</v>
      </c>
      <c r="N1" t="s">
        <v>111</v>
      </c>
      <c r="O1" t="s">
        <v>150</v>
      </c>
    </row>
    <row r="2" spans="1:15">
      <c r="A2" t="s">
        <v>62</v>
      </c>
      <c r="B2" t="s">
        <v>74</v>
      </c>
      <c r="C2" t="s">
        <v>151</v>
      </c>
      <c r="D2" s="2" t="s">
        <v>152</v>
      </c>
      <c r="E2" s="1" t="s">
        <v>77</v>
      </c>
      <c r="F2" s="2" t="s">
        <v>115</v>
      </c>
      <c r="G2" s="4">
        <v>0.7</v>
      </c>
      <c r="H2" t="s">
        <v>30</v>
      </c>
      <c r="I2" t="s">
        <v>153</v>
      </c>
      <c r="K2" t="s">
        <v>10</v>
      </c>
      <c r="L2" s="30" t="s">
        <v>58</v>
      </c>
      <c r="M2" t="s">
        <v>154</v>
      </c>
      <c r="N2" t="s">
        <v>113</v>
      </c>
      <c r="O2" t="s">
        <v>74</v>
      </c>
    </row>
    <row r="3" spans="1:15">
      <c r="A3" t="s">
        <v>154</v>
      </c>
      <c r="C3" t="s">
        <v>155</v>
      </c>
      <c r="D3" s="2" t="s">
        <v>156</v>
      </c>
      <c r="E3" s="1" t="s">
        <v>157</v>
      </c>
      <c r="F3" s="2" t="s">
        <v>113</v>
      </c>
      <c r="G3" s="4">
        <v>0.3</v>
      </c>
      <c r="H3" t="s">
        <v>158</v>
      </c>
      <c r="I3" t="s">
        <v>159</v>
      </c>
      <c r="L3" s="30" t="s">
        <v>12</v>
      </c>
      <c r="M3" t="s">
        <v>160</v>
      </c>
      <c r="N3" t="s">
        <v>115</v>
      </c>
    </row>
    <row r="4" spans="1:15">
      <c r="A4" t="s">
        <v>160</v>
      </c>
      <c r="C4" t="s">
        <v>69</v>
      </c>
      <c r="E4" s="1" t="s">
        <v>161</v>
      </c>
      <c r="H4" t="s">
        <v>162</v>
      </c>
      <c r="I4" t="s">
        <v>35</v>
      </c>
      <c r="L4" t="s">
        <v>163</v>
      </c>
    </row>
    <row r="5" spans="1:15">
      <c r="A5" t="s">
        <v>164</v>
      </c>
      <c r="E5" s="1" t="s">
        <v>165</v>
      </c>
      <c r="H5" t="s">
        <v>166</v>
      </c>
      <c r="I5" t="s">
        <v>167</v>
      </c>
      <c r="L5" s="30" t="s">
        <v>168</v>
      </c>
    </row>
    <row r="6" spans="1:15">
      <c r="E6" s="1" t="s">
        <v>169</v>
      </c>
      <c r="I6" t="s">
        <v>170</v>
      </c>
      <c r="L6" s="30" t="s">
        <v>171</v>
      </c>
    </row>
    <row r="7" spans="1:15">
      <c r="E7" s="1" t="s">
        <v>172</v>
      </c>
      <c r="I7" t="s">
        <v>173</v>
      </c>
      <c r="L7" s="30" t="s">
        <v>174</v>
      </c>
    </row>
    <row r="8" spans="1:15">
      <c r="E8" s="1" t="s">
        <v>175</v>
      </c>
      <c r="L8" s="30" t="s">
        <v>122</v>
      </c>
    </row>
    <row r="9" spans="1:15">
      <c r="L9" s="30" t="s">
        <v>176</v>
      </c>
    </row>
    <row r="10" spans="1:15">
      <c r="L10" s="30" t="s">
        <v>177</v>
      </c>
    </row>
    <row r="11" spans="1:15">
      <c r="L11" s="30" t="s">
        <v>178</v>
      </c>
    </row>
    <row r="12" spans="1:15">
      <c r="L12" s="30" t="s">
        <v>179</v>
      </c>
    </row>
    <row r="13" spans="1:15">
      <c r="L13" s="30" t="s">
        <v>180</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2025-01-15T16:18:26Z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