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YILDER YORALDO ALDANA MOSQUERA (/"/>
    </mc:Choice>
  </mc:AlternateContent>
  <xr:revisionPtr revIDLastSave="0" documentId="8_{5C1168C9-66A8-40A4-AACA-A2F123D5B237}" xr6:coauthVersionLast="47" xr6:coauthVersionMax="47" xr10:uidLastSave="{00000000-0000-0000-0000-000000000000}"/>
  <bookViews>
    <workbookView xWindow="-120" yWindow="-120" windowWidth="19440" windowHeight="14880" firstSheet="4"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<sst xmlns="http://schemas.openxmlformats.org/spreadsheetml/2006/main" count="250" uniqueCount="182">
  <si>
    <t>SOLICITUD DE ANTECEDENTES -ABOGADO EXTERNO-</t>
  </si>
  <si>
    <t>Radicado(23 digitos)</t>
  </si>
  <si>
    <t>41001310300520230025900</t>
  </si>
  <si>
    <t>Juzgado</t>
  </si>
  <si>
    <t>JUZGADO 05 CIVIL DEL CIRCUITO DE NEIVA</t>
  </si>
  <si>
    <t>Demandado</t>
  </si>
  <si>
    <t>ANDRES FELIPE SIERRA GALINDO - XIMENA GALINDO MANCIPE - ALLIANZ SEGUROS S.A.</t>
  </si>
  <si>
    <t xml:space="preserve">Demandante </t>
  </si>
  <si>
    <t>YILBER YORALDO ALDANA MOSQUERA (VICTIMA - 11/03/1993) - YISENIA ALEXANDRA ALDANA RAMIREZ (HIJA - 17/12/2014) - JUAN BAUTISTA ALDANA ROJAS (PADRE) - MARIA SANTOS MOSQUERA (MADRE) - JAIR ALDANA MOSQUERA (HERMANO) - DUVAN ALDANA MOSQUERA (HERMANO) - AGUSTIN ALDANA (TIO)</t>
  </si>
  <si>
    <t>Tipo de vinculacion compañía</t>
  </si>
  <si>
    <t>DEMANDA DIRECTA</t>
  </si>
  <si>
    <t xml:space="preserve">Tipo de perjucio </t>
  </si>
  <si>
    <t>RCE HOMICIDIO-LESION</t>
  </si>
  <si>
    <t>INTERVINIENTE -Nombre de lesionado o muerto (s) del proceso</t>
  </si>
  <si>
    <t>YILBER YORALDO ALDANA MOSQUERA (LESIONADO) - DIANA RAMIREZ MOZAMBITE (FALLECIDA)</t>
  </si>
  <si>
    <t xml:space="preserve">Numero de identificacion </t>
  </si>
  <si>
    <t>1.075.269.735 - 1.121.196.716</t>
  </si>
  <si>
    <t xml:space="preserve">Domicilio </t>
  </si>
  <si>
    <t>Vereda San Jorge - Neiva</t>
  </si>
  <si>
    <t xml:space="preserve">Telefono </t>
  </si>
  <si>
    <t>Correo electronico</t>
  </si>
  <si>
    <t>DESCONOCIDO</t>
  </si>
  <si>
    <t xml:space="preserve">Estado Civil </t>
  </si>
  <si>
    <t>UNION MARITAL DE HECHO</t>
  </si>
  <si>
    <t xml:space="preserve">Fecha de nacimiento </t>
  </si>
  <si>
    <t>11/03/1993 - 04/05/1986</t>
  </si>
  <si>
    <t xml:space="preserve">Edad al momento del siniestro </t>
  </si>
  <si>
    <t>28 AÑOS - 35 AÑOS</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</si>
  <si>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</si>
  <si>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</si>
  <si>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</si>
  <si>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</si>
  <si>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</si>
  <si>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</si>
  <si>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</si>
  <si>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</si>
  <si>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</si>
  <si>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</si>
  <si>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</si>
  <si>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</si>
  <si>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2021, se presentó un accidente de tránsito entre el vehículo de placas JNY060 (asegurado) el cual era conducido por el señor ANDRES FELIPE SIERRA GALINDO y la motocicleta de placas FRN75D conducida por el señor YILBER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YILBER YORALDO ALDANA MOSQUERA, por las cuales fue calificado con una perdida de capacidad laboral del 41.85 %.</t>
  </si>
  <si>
    <t>Asegurado</t>
  </si>
  <si>
    <t>XIMENA GALINDO MANCIPE</t>
  </si>
  <si>
    <t>Nit Asegurado</t>
  </si>
  <si>
    <t>Placa vehículo asegurado (si aplica)</t>
  </si>
  <si>
    <t>JNY060</t>
  </si>
  <si>
    <t>No. Póliza vinculada</t>
  </si>
  <si>
    <t>022842264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</si>
  <si>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</si>
  <si>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</si>
  <si>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</si>
  <si>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</si>
  <si>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</si>
  <si>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107522146 - LEGIS APJ32274</t>
  </si>
  <si>
    <t>INTERVINIENTE</t>
  </si>
  <si>
    <t>PÓLIZA</t>
  </si>
  <si>
    <t xml:space="preserve">22842264/0 </t>
  </si>
  <si>
    <t>AMPARO A AFECTAR</t>
  </si>
  <si>
    <t>RCE HOMICIDIO</t>
  </si>
  <si>
    <t>VALOR ASEGURADO</t>
  </si>
  <si>
    <t>DEDUCIBLE</t>
  </si>
  <si>
    <t>MODALIDAD</t>
  </si>
  <si>
    <t>OCURRENCIA</t>
  </si>
  <si>
    <t xml:space="preserve">VIGENCIA </t>
  </si>
  <si>
    <t>15/02/2021 hasta las 24:00 horas del
14/02/2022.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</si>
  <si>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</si>
  <si>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</si>
  <si>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</si>
  <si>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</si>
  <si>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</si>
  <si>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</si>
  <si>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</si>
  <si>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</si>
  <si>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</si>
  <si>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</si>
  <si>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</si>
  <si>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</si>
  <si>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</si>
  <si>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</si>
  <si>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</si>
  <si>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</si>
  <si>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</si>
  <si>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</si>
  <si>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</si>
  <si>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</si>
  <si>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</si>
  <si>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</si>
  <si>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</si>
  <si>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</si>
  <si>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</si>
  <si>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</si>
  <si>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</si>
  <si>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</si>
  <si>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</si>
  <si>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</si>
  <si>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</si>
  <si>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</si>
  <si>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</si>
  <si>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</si>
  <si>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</si>
  <si>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</si>
  <si>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</si>
  <si>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</si>
  <si>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</si>
  <si>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</si>
  <si>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</si>
  <si>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</si>
  <si>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</si>
  <si>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</si>
  <si>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</si>
  <si>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</si>
  <si>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</si>
  <si>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</si>
  <si>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</si>
  <si>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</si>
  <si>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</si>
  <si>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</si>
  <si>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las pruebas obrantes en el plenario acreditan que la responsabilidad en la ocurrencia del accidente de tránsito estuvo en cabeza del señor YILBER YORALDO ALDANA MOSQUERA, configurando la causal exonerativa “hecho exclusivo de la víctima”, así como el “hecho de un tercero” respecto del deceso de la señora DIANA RAMIREZ MOZAMBITE (Q.E.P.D.).
Lo primero que debe tomarse en consideración, es que la Póliza de Seguro de Automóviles Individual Livianos Particulares No. 022842264 / 0 cuyo asegurado es XIMENA GALINDO MANCIPE, presta cobertura temporal y material, de conformidad con los hechos y pretensiones, expuestos en el líbelo de la demanda. Frente a la cobertura temporal, debe señalarse que el hecho, esto es, el accidente de tránsito en el que resultó lesionado el señor YILBER YORALDO ALDANA MOSQUERA y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YILBER YORALDO ALDANA MOSQUERA en calidad de conductor de la motocicleta de placas FRN75D, quien realizó una maniobra de giro a la izquierda en zona prohibida sin tomar las medidas de prevención requeridas.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Todo lo anterior, sin perjuicio del carácter contingente del proceso.</t>
  </si>
  <si>
    <t>Valor Contingencia: ( en pesos). Cuanto vale perder o negociar el caso por un valor que debe estar dentro del valor asegurado( con criterios jurisprudenciales)</t>
  </si>
  <si>
    <t>VALOR CONTINGENCIA</t>
  </si>
  <si>
    <t xml:space="preserve"> </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</si>
  <si>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</si>
  <si>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</si>
  <si>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</si>
  <si>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</si>
  <si>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</si>
  <si>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</si>
  <si>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</si>
  <si>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</si>
  <si>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</si>
  <si>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Como liquidación objetiva de las pretensiones se estima un monto de $391.078.867, discriminado así:
1. Daño Moral: Se tendrá en cuenta la suma de $266.670.000 por concepto de daño moral, discriminados así: (i) Al señor YILBER YORALDO ALDANA MOSQUERA, en calidad de víctima, se le reconocerá la suma de $56.670.000 y por concepto del fallecimiento de su compañera permanente, DIANA RAMIREZ MOZAMBITE (Q.E.P.D.), la suma de $60.000.000. (ii) A la menor YISENIA ALEXANDRA ALDANA RAMIREZ, hija de las víctimas, la suma de $15.000.000 por las lesiones padecidas por su padre, YILBER YORALDO ALDANA MOSQUERA y la suma de $60.000.000 por el fallecimiento de su madre, DIANA RAMIREZ MOZAMBITE (Q.E.P.D.). (iii) A los señores JUAN BAUTISTA ALDANA ROJAS y MARIA SANTOS MOSQUERA, padres de la víctima, JAIR ALDANA MOSQUERA y DUVAN ALDANA MOSQUERA, hermanos de la víctima y AGUSTIN ALDANA, tío de la víctima, la suma de $15.000.000 para cada uno por las lesiones padecidas por su familiar, YILBER YORALDO ALDANA MOSQUERA. Las anteriores sumas económicas se liquidaron teniendo en cuenta los criterios jurisprudenciales fijados por la Corte Suprema de Justicia en la Sentencia del 23/05/2018, MP: Ariel Salazar Ramírez: 05001-31-03-003-2005-00174-01, Sentencia SC12994 de 2016 y Sentencia SC5885 de 2016.
2. Daño a la vida en relación: Se tasa la suma de $15.000.000 a favor de YILBER YORALDO ALDANA MOSQUERA, por cuanto el actor sufrió lesiones que aduce le han afectado gravemente, en la medida que presenta secuelas tales como deformidades físicas y limitaciones de movilidad.
3. Lucro cesante: Se tasa la suma de $ 109.408.867 por este concepto, en la medida que el señor YILBER YORALDO ALDANA MOSQUERA nació el 11 de marzo de 1993, es decir, que para la fecha del accidente tenía 28 años. Así las cosas, el periodo indemnizable será por 52,3 años, teniendo en cuenta la pérdida de capacidad laboral la cual es del 41,85%.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4. Deducible: No se encuentra contemplado dentro del contrato de seguro, deducible alguno para el amparo de responsabilidad civil extracontractual.</t>
  </si>
  <si>
    <t>Defensa de la Aseguradora: (Enumerar y enunciar las excepciones propuestas demanda y/o llamamiento )</t>
  </si>
  <si>
    <t>EXCEPCIONES DE FONDO FRENTE A LA DEMANDA
EXCEPCIONES DE FONDO FRENTE A LA RESPONSABILIDAD:
1. EXIMENTE DE LA RESPONSABILIDAD DE LOS DEMANDANDOS POR CONFIGURARSE LA CAUSAL “HECHO EXCLUSIVO DE LA VICTIMA”.
2. EXIMENTE DE LA RESPONSABILIDAD DE LOS DEMANDANDOS POR CONFIGURARSE LA CAUSAL “HECHO DE UN TERCERO”.
3. INEXISTENCIA DE RESPONSABILIDAD A CARGO DE LOS DEMANDADOS POR LA FALTA DE ACREDITACIÓN DEL NEXO CAUSAL.
4. FALTA DE LEGITIMACIÓN EN LA CAUSA POR ACTIVA DE YILBER YORALDO ALDANA MOSQUERA FRENTE AL DECESO DE DIANA RAMIREZ MOZAMBITE (Q.E.P.D.).
5. REDUCCIÓN DE LA INDEMNZACIÓN COMO CONSECUENCIA DE LA INCIDENCIA DE LA CONDUCTA DE LA VÍCTIMA EN LA PRODUCCIÓN DEL DAÑO.
6. INEXISTENCIA DE PRUEBA DEL LUCRO CESANTE.
7. TASACIÓN EXORBITANTE DE LOS DAÑOS MORALES.
8. IMPROCEDENCIA DEL RECONOCIMIENTO DEL DAÑO A LA VIDA EN RELACIÓN.
EXCEPCIONES DE FONDO FRENTE AL CONTRATO DE SEGURO:
1. INEXISTENCIA DE OBLIGACIÓN DE INDEMNIZAR POR INCUMPLIMIENTO DE LAS CARGAS DEL ARTÍCULO 1077 DEL CÓDIGO DE COMERCIO.
2. RIESGOS EXPRESAMENTE EXCLUIDOS EN LA PÓLIZA DE SEGURO DE AUTOMÓVILES INDIVIDUAL LIVIANOS PARTICULARES No. 022842264 / 0.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AUSENCIA DE SOLIDARIDAD DEL CONTRATO DE SEGURO CELEBRADO CON ALLIANZ SEGUROS S.A.
8. GENÉRICA O INNOMINADA.
EXCEPCIONES DE FONDO FRENTE AL LLAMAMIENTO EN GARANTIA
1. NO EXISTE OBLIGACIÓN INDEMNIZATORIA A CARGO DE ALLIANZ SEGUROS S.A., TODA VEZ QUE NO SE HA REALIZADO EL RIESGO ASEGURADO.
2. FALTA DE LEGITIMACIÓN EN LA CAUSA POR ACTIVA DEL SEÑOR ANDRES FELIPE SIERRA GALINDO, PARA LLAMAR EN GARANTÍA A ALLIANZ SEGUROS S.A.
3. RIESGOS EXPRESAMENTE EXCLUIDOS EN LA PÓLIZA DE SEGURO DE AUTOMÓVILES INDIVIDUAL LIVIANOS PARTICULARES No. 022842264 / 0.
4. SUJECIÓN A LAS CONDICIONES PARTICULARES Y GENERALES DEL CONTRATO DE SEGURO, EL CLAUSULADO Y LOS AMPAROS.
5. CARÁCTER MERAMENTE INDEMNIZATORIO DE LOS CONTRATOS DE SEGURO.
6. EN CUALQUIER CASO, DE NINGUNA FORMA SE PODRÁ EXCEDER EL LIMITE DEL VALOR ASEGURADO.
7. DISPONIBILIDAD DEL VALOR ASEGURADO. 
8. GENERICA O INNOMINADA Y OTRAS.</t>
  </si>
  <si>
    <t xml:space="preserve">VISTO BUENO ABOGADO INTERNO </t>
  </si>
  <si>
    <t>VISTO BUENO ABOGADO INTERNO?</t>
  </si>
  <si>
    <t xml:space="preserve">COMENTARIOS </t>
  </si>
  <si>
    <t>PROCEDER</t>
  </si>
  <si>
    <t>INFORME ABOGADO INTERNO</t>
  </si>
  <si>
    <t>CONTINGENCIA</t>
  </si>
  <si>
    <t>Reserva CIA</t>
  </si>
  <si>
    <t>Comentarios clasificación y valor contingencia</t>
  </si>
  <si>
    <t xml:space="preserve">las causas del accidente de tránsito son imputables únicamente al actuar del señor YILBER YORALDO ALDANA MOSQUERA en calidad de conductor de la motocicleta de placas FRN75D, quien realizó una maniobra de giro a la izquierda en zona prohibida sin tomar las medidas de prevención requeridas.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</si>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</sst>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96" zoomScaleNormal="96" workbookViewId="0">
      <selection activeCell="A25" sqref="A25:A27"/>
    </sheetView>
  </sheetViews>
  <sheetFormatPr defaultColWidth="0" defaultRowHeight="15"/>
  <cols>
    <col min="1" max="1" width="53.5703125" style="8" customWidth="1"/>
    <col min="2" max="2" width="55.140625" style="8" customWidth="1"/>
    <col min="3" max="3" width="19.140625" style="8" customWidth="1"/>
    <col min="4" max="16384" width="11.42578125" style="2" hidden="1"/>
  </cols>
  <sheetData>
    <row r="1" spans="1:3" ht="18.75">
      <c r="A1" s="55" t="s">
        <v>0</v>
      </c>
      <c r="B1" s="55"/>
      <c r="C1" s="55"/>
    </row>
    <row r="2" spans="1:3" ht="14.45" customHeight="1">
      <c r="A2" s="5" t="s">
        <v>1</v>
      </c>
      <c r="B2" s="60" t="s">
        <v>2</v>
      </c>
      <c r="C2" s="61"/>
    </row>
    <row r="3" spans="1:3" ht="14.45" customHeight="1">
      <c r="A3" s="5" t="s">
        <v>3</v>
      </c>
      <c r="B3" s="56" t="s">
        <v>4</v>
      </c>
      <c r="C3" s="57"/>
    </row>
    <row r="4" spans="1:3" ht="14.45" customHeight="1">
      <c r="A4" s="5" t="s">
        <v>5</v>
      </c>
      <c r="B4" s="56" t="s">
        <v>6</v>
      </c>
      <c r="C4" s="57"/>
    </row>
    <row r="5" spans="1:3" ht="14.45" customHeight="1">
      <c r="A5" s="5" t="s">
        <v>7</v>
      </c>
      <c r="B5" s="56" t="s">
        <v>8</v>
      </c>
      <c r="C5" s="57"/>
    </row>
    <row r="6" spans="1:3" ht="14.45" customHeight="1">
      <c r="A6" s="5" t="s">
        <v>9</v>
      </c>
      <c r="B6" s="50" t="s">
        <v>10</v>
      </c>
      <c r="C6" s="50"/>
    </row>
    <row r="7" spans="1:3" ht="14.45" customHeight="1">
      <c r="A7" s="27" t="s">
        <v>11</v>
      </c>
      <c r="B7" s="56" t="s">
        <v>12</v>
      </c>
      <c r="C7" s="57"/>
    </row>
    <row r="8" spans="1:3" ht="14.45" customHeight="1">
      <c r="A8" s="28" t="s">
        <v>13</v>
      </c>
      <c r="B8" s="50" t="s">
        <v>14</v>
      </c>
      <c r="C8" s="50"/>
    </row>
    <row r="9" spans="1:3" ht="14.45" customHeight="1">
      <c r="A9" s="28" t="s">
        <v>15</v>
      </c>
      <c r="B9" s="50" t="s">
        <v>16</v>
      </c>
      <c r="C9" s="50"/>
    </row>
    <row r="10" spans="1:3" ht="14.45" customHeight="1">
      <c r="A10" s="28" t="s">
        <v>17</v>
      </c>
      <c r="B10" s="47" t="s">
        <v>18</v>
      </c>
      <c r="C10" s="47"/>
    </row>
    <row r="11" spans="1:3" ht="14.45" customHeight="1">
      <c r="A11" s="29" t="s">
        <v>19</v>
      </c>
      <c r="B11" s="47">
        <v>3133080558</v>
      </c>
      <c r="C11" s="47"/>
    </row>
    <row r="12" spans="1:3" ht="14.45" customHeight="1">
      <c r="A12" s="5" t="s">
        <v>20</v>
      </c>
      <c r="B12" s="48" t="s">
        <v>21</v>
      </c>
      <c r="C12" s="49"/>
    </row>
    <row r="13" spans="1:3" ht="14.45" customHeight="1">
      <c r="A13" s="5" t="s">
        <v>22</v>
      </c>
      <c r="B13" s="50" t="s">
        <v>23</v>
      </c>
      <c r="C13" s="50"/>
    </row>
    <row r="14" spans="1:3" ht="14.45" customHeight="1">
      <c r="A14" s="5" t="s">
        <v>24</v>
      </c>
      <c r="B14" s="51" t="s">
        <v>25</v>
      </c>
      <c r="C14" s="50"/>
    </row>
    <row r="15" spans="1:3" ht="14.45" customHeight="1">
      <c r="A15" s="5" t="s">
        <v>26</v>
      </c>
      <c r="B15" s="50" t="s">
        <v>27</v>
      </c>
      <c r="C15" s="50"/>
    </row>
    <row r="16" spans="1:3" ht="14.45" customHeight="1">
      <c r="A16" s="5" t="s">
        <v>28</v>
      </c>
      <c r="B16" s="51">
        <v>44479</v>
      </c>
      <c r="C16" s="50"/>
    </row>
    <row r="17" spans="1:3" ht="14.45" customHeight="1">
      <c r="A17" s="5" t="s">
        <v>29</v>
      </c>
      <c r="B17" s="47" t="s">
        <v>30</v>
      </c>
      <c r="C17" s="47"/>
    </row>
    <row r="18" spans="1:3" ht="14.45" customHeight="1">
      <c r="A18" s="5" t="s">
        <v>31</v>
      </c>
      <c r="B18" s="47" t="s">
        <v>21</v>
      </c>
      <c r="C18" s="47"/>
    </row>
    <row r="19" spans="1:3" ht="14.45" customHeight="1">
      <c r="A19" s="5" t="s">
        <v>32</v>
      </c>
      <c r="B19" s="58">
        <v>908526</v>
      </c>
      <c r="C19" s="59"/>
    </row>
    <row r="20" spans="1:3" ht="14.45" customHeight="1">
      <c r="A20" s="5" t="s">
        <v>33</v>
      </c>
      <c r="B20" s="50">
        <v>2</v>
      </c>
      <c r="C20" s="50"/>
    </row>
    <row r="21" spans="1:3" ht="14.45" customHeight="1">
      <c r="A21" s="5" t="s">
        <v>34</v>
      </c>
      <c r="B21" s="47" t="s">
        <v>35</v>
      </c>
      <c r="C21" s="47"/>
    </row>
    <row r="22" spans="1:3" ht="14.45" customHeight="1">
      <c r="A22" s="28" t="s">
        <v>36</v>
      </c>
      <c r="B22" s="46">
        <v>44479</v>
      </c>
      <c r="C22" s="44"/>
    </row>
    <row r="23" spans="1:3" ht="14.45" customHeight="1">
      <c r="A23" s="28" t="s">
        <v>37</v>
      </c>
      <c r="B23" s="46">
        <v>44909</v>
      </c>
      <c r="C23" s="46"/>
    </row>
    <row r="24" spans="1:3" ht="14.45" customHeight="1">
      <c r="A24" s="28" t="s">
        <v>38</v>
      </c>
      <c r="B24" s="46">
        <v>44950</v>
      </c>
      <c r="C24" s="46"/>
    </row>
    <row r="25" spans="1:3">
      <c r="A25" s="62" t="s">
        <v>39</v>
      </c>
      <c r="B25" s="44" t="s">
        <v>40</v>
      </c>
      <c r="C25" s="45"/>
    </row>
    <row r="26" spans="1:3">
      <c r="A26" s="62"/>
      <c r="B26" s="45"/>
      <c r="C26" s="45"/>
    </row>
    <row r="27" spans="1:3" ht="100.5" customHeight="1">
      <c r="A27" s="62"/>
      <c r="B27" s="45"/>
      <c r="C27" s="45"/>
    </row>
    <row r="28" spans="1:3">
      <c r="A28" s="28" t="s">
        <v>41</v>
      </c>
      <c r="B28" s="45" t="s">
        <v>42</v>
      </c>
      <c r="C28" s="45"/>
    </row>
    <row r="29" spans="1:3">
      <c r="A29" s="28" t="s">
        <v>43</v>
      </c>
      <c r="B29" s="52">
        <v>52198662</v>
      </c>
      <c r="C29" s="45"/>
    </row>
    <row r="30" spans="1:3">
      <c r="A30" s="28" t="s">
        <v>44</v>
      </c>
      <c r="B30" s="45" t="s">
        <v>45</v>
      </c>
      <c r="C30" s="45"/>
    </row>
    <row r="31" spans="1:3">
      <c r="A31" s="28" t="s">
        <v>46</v>
      </c>
      <c r="B31" s="45" t="s">
        <v>47</v>
      </c>
      <c r="C31" s="45"/>
    </row>
    <row r="32" spans="1:3">
      <c r="A32" s="28" t="s">
        <v>48</v>
      </c>
      <c r="B32" s="53">
        <v>45245</v>
      </c>
      <c r="C32" s="54"/>
    </row>
    <row r="33" spans="1:3">
      <c r="A33" s="5" t="s">
        <v>49</v>
      </c>
      <c r="B33" s="51">
        <v>45342</v>
      </c>
      <c r="C33" s="51"/>
    </row>
    <row r="34" spans="1:3" ht="45">
      <c r="A34" s="5" t="s">
        <v>50</v>
      </c>
      <c r="B34" s="51">
        <v>45372</v>
      </c>
      <c r="C34" s="50"/>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63" t="s">
        <v>51</v>
      </c>
      <c r="B1" s="63"/>
      <c r="C1" s="63"/>
    </row>
    <row r="2" spans="1:3" ht="15.75" customHeight="1">
      <c r="A2" s="20" t="s">
        <v>52</v>
      </c>
      <c r="B2" s="64" t="s">
        <v>53</v>
      </c>
      <c r="C2" s="65"/>
    </row>
    <row r="3" spans="1:3" s="2" customFormat="1">
      <c r="A3" s="5" t="s">
        <v>1</v>
      </c>
      <c r="B3" s="50" t="str">
        <f>'AUTOS  NOTA 322'!B2:C2</f>
        <v>41001310300520230025900</v>
      </c>
      <c r="C3" s="50"/>
    </row>
    <row r="4" spans="1:3" s="2" customFormat="1">
      <c r="A4" s="5" t="s">
        <v>3</v>
      </c>
      <c r="B4" s="50" t="str">
        <f>'AUTOS  NOTA 322'!B3:C3</f>
        <v>JUZGADO 05 CIVIL DEL CIRCUITO DE NEIVA</v>
      </c>
      <c r="C4" s="50"/>
    </row>
    <row r="5" spans="1:3" s="2" customFormat="1">
      <c r="A5" s="5" t="s">
        <v>5</v>
      </c>
      <c r="B5" s="50" t="str">
        <f>'AUTOS  NOTA 322'!B4:C4</f>
        <v>ANDRES FELIPE SIERRA GALINDO - XIMENA GALINDO MANCIPE - ALLIANZ SEGUROS S.A.</v>
      </c>
      <c r="C5" s="50"/>
    </row>
    <row r="6" spans="1:3" s="2" customFormat="1">
      <c r="A6" s="5" t="s">
        <v>7</v>
      </c>
      <c r="B6" s="50" t="str">
        <f>'AUTOS  NOTA 322'!B5:C5</f>
        <v>YILBER YORALDO ALDANA MOSQUERA (VICTIMA - 11/03/1993) - YISENIA ALEXANDRA ALDANA RAMIREZ (HIJA - 17/12/2014) - JUAN BAUTISTA ALDANA ROJAS (PADRE) - MARIA SANTOS MOSQUERA (MADRE) - JAIR ALDANA MOSQUERA (HERMANO) - DUVAN ALDANA MOSQUERA (HERMANO) - AGUSTIN ALDANA (TIO)</v>
      </c>
      <c r="C6" s="50"/>
    </row>
    <row r="7" spans="1:3" s="2" customFormat="1">
      <c r="A7" s="5" t="s">
        <v>9</v>
      </c>
      <c r="B7" s="50" t="str">
        <f>'AUTOS  NOTA 322'!B6:C6</f>
        <v>DEMANDA DIRECTA</v>
      </c>
      <c r="C7" s="50"/>
    </row>
    <row r="8" spans="1:3" s="2" customFormat="1">
      <c r="A8" s="31" t="s">
        <v>54</v>
      </c>
      <c r="B8" s="50" t="str">
        <f>'AUTOS  NOTA 322'!B7:C8</f>
        <v>YILBER YORALDO ALDANA MOSQUERA (LESIONADO) - DIANA RAMIREZ MOZAMBITE (FALLECIDA)</v>
      </c>
      <c r="C8" s="50"/>
    </row>
    <row r="9" spans="1:3">
      <c r="A9" s="20" t="s">
        <v>55</v>
      </c>
      <c r="B9" s="50" t="s">
        <v>56</v>
      </c>
      <c r="C9" s="50"/>
    </row>
    <row r="10" spans="1:3">
      <c r="A10" s="20" t="s">
        <v>57</v>
      </c>
      <c r="B10" s="50" t="s">
        <v>58</v>
      </c>
      <c r="C10" s="50"/>
    </row>
    <row r="11" spans="1:3">
      <c r="A11" s="20" t="s">
        <v>59</v>
      </c>
      <c r="B11" s="78">
        <v>4000000000</v>
      </c>
      <c r="C11" s="79"/>
    </row>
    <row r="12" spans="1:3">
      <c r="A12" s="20" t="s">
        <v>60</v>
      </c>
      <c r="B12" s="78">
        <v>0</v>
      </c>
      <c r="C12" s="79"/>
    </row>
    <row r="13" spans="1:3">
      <c r="A13" s="20" t="s">
        <v>61</v>
      </c>
      <c r="B13" s="56" t="s">
        <v>62</v>
      </c>
      <c r="C13" s="57"/>
    </row>
    <row r="14" spans="1:3">
      <c r="A14" s="20" t="s">
        <v>63</v>
      </c>
      <c r="B14" s="47" t="s">
        <v>64</v>
      </c>
      <c r="C14" s="50"/>
    </row>
    <row r="15" spans="1:3">
      <c r="A15" s="20" t="s">
        <v>65</v>
      </c>
      <c r="B15" s="50" t="s">
        <v>66</v>
      </c>
      <c r="C15" s="50"/>
    </row>
    <row r="16" spans="1:3">
      <c r="A16" s="20" t="s">
        <v>67</v>
      </c>
      <c r="B16" s="50" t="s">
        <v>66</v>
      </c>
      <c r="C16" s="50"/>
    </row>
    <row r="17" spans="1:3">
      <c r="A17" s="80" t="s">
        <v>68</v>
      </c>
      <c r="B17" s="50" t="s">
        <v>69</v>
      </c>
      <c r="C17" s="50"/>
    </row>
    <row r="18" spans="1:3">
      <c r="A18" s="81"/>
      <c r="B18" s="10" t="s">
        <v>70</v>
      </c>
      <c r="C18" s="10" t="s">
        <v>71</v>
      </c>
    </row>
    <row r="19" spans="1:3">
      <c r="A19" s="81"/>
      <c r="B19" s="6" t="s">
        <v>72</v>
      </c>
      <c r="C19" s="6"/>
    </row>
    <row r="20" spans="1:3">
      <c r="A20" s="81"/>
      <c r="B20" s="6"/>
      <c r="C20" s="6"/>
    </row>
    <row r="21" spans="1:3">
      <c r="A21" s="82"/>
      <c r="B21" s="6"/>
      <c r="C21" s="6"/>
    </row>
    <row r="22" spans="1:3">
      <c r="A22" s="20" t="s">
        <v>73</v>
      </c>
      <c r="B22" s="50" t="s">
        <v>74</v>
      </c>
      <c r="C22" s="50"/>
    </row>
    <row r="23" spans="1:3">
      <c r="A23" s="20" t="s">
        <v>75</v>
      </c>
      <c r="B23" s="64" t="s">
        <v>74</v>
      </c>
      <c r="C23" s="65"/>
    </row>
    <row r="24" spans="1:3">
      <c r="A24" s="20" t="s">
        <v>76</v>
      </c>
      <c r="B24" s="50" t="s">
        <v>77</v>
      </c>
      <c r="C24" s="50"/>
    </row>
    <row r="25" spans="1:3">
      <c r="A25" s="20" t="s">
        <v>78</v>
      </c>
      <c r="B25" s="50" t="s">
        <v>74</v>
      </c>
      <c r="C25" s="50"/>
    </row>
    <row r="26" spans="1:3">
      <c r="A26" s="20" t="s">
        <v>79</v>
      </c>
      <c r="B26" s="50">
        <v>0</v>
      </c>
      <c r="C26" s="50"/>
    </row>
    <row r="27" spans="1:3">
      <c r="A27" s="19" t="s">
        <v>80</v>
      </c>
      <c r="B27" s="50" t="s">
        <v>66</v>
      </c>
      <c r="C27" s="50"/>
    </row>
    <row r="28" spans="1:3">
      <c r="A28" s="66" t="s">
        <v>81</v>
      </c>
      <c r="B28" s="66"/>
      <c r="C28" s="66"/>
    </row>
    <row r="29" spans="1:3">
      <c r="A29" s="76" t="s">
        <v>82</v>
      </c>
      <c r="B29" s="77"/>
      <c r="C29" s="11" t="s">
        <v>83</v>
      </c>
    </row>
    <row r="30" spans="1:3">
      <c r="A30" s="76" t="s">
        <v>84</v>
      </c>
      <c r="B30" s="77"/>
      <c r="C30" s="11" t="s">
        <v>83</v>
      </c>
    </row>
    <row r="31" spans="1:3">
      <c r="A31" s="76" t="s">
        <v>85</v>
      </c>
      <c r="B31" s="77"/>
      <c r="C31" s="12" t="s">
        <v>83</v>
      </c>
    </row>
    <row r="32" spans="1:3">
      <c r="A32" s="76" t="s">
        <v>86</v>
      </c>
      <c r="B32" s="77"/>
      <c r="C32" s="11"/>
    </row>
    <row r="33" spans="1:3">
      <c r="A33" s="76" t="s">
        <v>87</v>
      </c>
      <c r="B33" s="77"/>
      <c r="C33" s="11"/>
    </row>
    <row r="34" spans="1:3">
      <c r="A34" s="76" t="s">
        <v>88</v>
      </c>
      <c r="B34" s="77"/>
      <c r="C34" s="13"/>
    </row>
    <row r="35" spans="1:3">
      <c r="A35" s="67" t="s">
        <v>89</v>
      </c>
      <c r="B35" s="68"/>
      <c r="C35" s="14"/>
    </row>
    <row r="36" spans="1:3">
      <c r="A36" s="67" t="s">
        <v>90</v>
      </c>
      <c r="B36" s="68"/>
      <c r="C36" s="15"/>
    </row>
    <row r="37" spans="1:3">
      <c r="A37" s="69" t="s">
        <v>91</v>
      </c>
      <c r="B37" s="70"/>
      <c r="C37" s="15"/>
    </row>
    <row r="38" spans="1:3">
      <c r="A38" s="71"/>
      <c r="B38" s="72"/>
      <c r="C38" s="15"/>
    </row>
    <row r="39" spans="1:3">
      <c r="A39" s="73"/>
      <c r="B39" s="74"/>
      <c r="C39" s="15"/>
    </row>
    <row r="40" spans="1:3">
      <c r="A40" s="75" t="s">
        <v>92</v>
      </c>
      <c r="B40" s="75"/>
      <c r="C40" s="75"/>
    </row>
    <row r="41" spans="1:3">
      <c r="A41" s="17" t="s">
        <v>93</v>
      </c>
      <c r="B41" s="18"/>
      <c r="C41" s="15" t="s">
        <v>83</v>
      </c>
    </row>
    <row r="42" spans="1:3">
      <c r="A42" s="67" t="s">
        <v>94</v>
      </c>
      <c r="B42" s="68"/>
      <c r="C42" s="15"/>
    </row>
    <row r="43" spans="1:3">
      <c r="A43" s="67" t="s">
        <v>95</v>
      </c>
      <c r="B43" s="68"/>
      <c r="C43" s="15"/>
    </row>
    <row r="44" spans="1:3">
      <c r="A44" s="17" t="s">
        <v>96</v>
      </c>
      <c r="B44" s="18"/>
      <c r="C44" s="15"/>
    </row>
    <row r="45" spans="1:3">
      <c r="A45" s="17" t="s">
        <v>97</v>
      </c>
      <c r="B45" s="18"/>
      <c r="C45" s="15"/>
    </row>
    <row r="46" spans="1:3">
      <c r="A46" s="67" t="s">
        <v>98</v>
      </c>
      <c r="B46" s="68"/>
      <c r="C46" s="15"/>
    </row>
    <row r="47" spans="1:3">
      <c r="A47" s="17" t="s">
        <v>99</v>
      </c>
      <c r="B47" s="16"/>
      <c r="C47" s="15"/>
    </row>
    <row r="48" spans="1:3">
      <c r="A48" s="67" t="s">
        <v>100</v>
      </c>
      <c r="B48" s="68"/>
      <c r="C48" s="15"/>
    </row>
    <row r="49" spans="1:3">
      <c r="A49" s="67" t="s">
        <v>101</v>
      </c>
      <c r="B49" s="68"/>
      <c r="C49" s="15"/>
    </row>
    <row r="50" spans="1:3">
      <c r="A50" s="67" t="s">
        <v>91</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20" zoomScaleNormal="120" workbookViewId="0">
      <selection activeCell="B19" sqref="B19:C19"/>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63" t="s">
        <v>102</v>
      </c>
      <c r="B1" s="63"/>
      <c r="C1" s="63"/>
    </row>
    <row r="2" spans="1:9" ht="15" customHeight="1">
      <c r="A2" s="35" t="s">
        <v>52</v>
      </c>
      <c r="B2" s="87" t="str">
        <f>'AUTOS NOTA 321'!B2:C2</f>
        <v>SINIESTRO 107522146 - LEGIS APJ32274</v>
      </c>
      <c r="C2" s="88"/>
    </row>
    <row r="3" spans="1:9">
      <c r="A3" s="36" t="s">
        <v>1</v>
      </c>
      <c r="B3" s="91" t="str">
        <f>'AUTOS  NOTA 322'!B2:C2</f>
        <v>41001310300520230025900</v>
      </c>
      <c r="C3" s="91"/>
    </row>
    <row r="4" spans="1:9">
      <c r="A4" s="36" t="s">
        <v>3</v>
      </c>
      <c r="B4" s="91" t="str">
        <f>'AUTOS  NOTA 322'!B3:C3</f>
        <v>JUZGADO 05 CIVIL DEL CIRCUITO DE NEIVA</v>
      </c>
      <c r="C4" s="91"/>
    </row>
    <row r="5" spans="1:9">
      <c r="A5" s="36" t="s">
        <v>5</v>
      </c>
      <c r="B5" s="91" t="str">
        <f>'AUTOS  NOTA 322'!B4:C4</f>
        <v>ANDRES FELIPE SIERRA GALINDO - XIMENA GALINDO MANCIPE - ALLIANZ SEGUROS S.A.</v>
      </c>
      <c r="C5" s="91"/>
    </row>
    <row r="6" spans="1:9" ht="15" customHeight="1">
      <c r="A6" s="36" t="s">
        <v>7</v>
      </c>
      <c r="B6" s="91" t="str">
        <f>'AUTOS  NOTA 322'!B5:C5</f>
        <v>YILBER YORALDO ALDANA MOSQUERA (VICTIMA - 11/03/1993) - YISENIA ALEXANDRA ALDANA RAMIREZ (HIJA - 17/12/2014) - JUAN BAUTISTA ALDANA ROJAS (PADRE) - MARIA SANTOS MOSQUERA (MADRE) - JAIR ALDANA MOSQUERA (HERMANO) - DUVAN ALDANA MOSQUERA (HERMANO) - AGUSTIN ALDANA (TIO)</v>
      </c>
      <c r="C6" s="91"/>
    </row>
    <row r="7" spans="1:9">
      <c r="A7" s="36" t="s">
        <v>9</v>
      </c>
      <c r="B7" s="91" t="str">
        <f>'AUTOS  NOTA 322'!B6:C6</f>
        <v>DEMANDA DIRECTA</v>
      </c>
      <c r="C7" s="91"/>
    </row>
    <row r="8" spans="1:9">
      <c r="A8" s="38" t="s">
        <v>54</v>
      </c>
      <c r="B8" s="91" t="str">
        <f>'AUTOS  NOTA 322'!B7:C8</f>
        <v>YILBER YORALDO ALDANA MOSQUERA (LESIONADO) - DIANA RAMIREZ MOZAMBITE (FALLECIDA)</v>
      </c>
      <c r="C8" s="91"/>
    </row>
    <row r="9" spans="1:9" ht="30">
      <c r="A9" s="36" t="s">
        <v>103</v>
      </c>
      <c r="B9" s="85">
        <f>SUM(C11,C12,C14,C15,C17)</f>
        <v>1378011698</v>
      </c>
      <c r="C9" s="86"/>
    </row>
    <row r="10" spans="1:9">
      <c r="A10" s="92" t="s">
        <v>104</v>
      </c>
      <c r="B10" s="89" t="s">
        <v>105</v>
      </c>
      <c r="C10" s="90"/>
    </row>
    <row r="11" spans="1:9">
      <c r="A11" s="92"/>
      <c r="B11" s="37" t="s">
        <v>106</v>
      </c>
      <c r="C11" s="32">
        <v>566011698</v>
      </c>
    </row>
    <row r="12" spans="1:9">
      <c r="A12" s="92"/>
      <c r="B12" s="37" t="s">
        <v>107</v>
      </c>
      <c r="C12" s="32"/>
    </row>
    <row r="13" spans="1:9">
      <c r="A13" s="92"/>
      <c r="B13" s="89" t="s">
        <v>108</v>
      </c>
      <c r="C13" s="90"/>
    </row>
    <row r="14" spans="1:9">
      <c r="A14" s="92"/>
      <c r="B14" s="37" t="s">
        <v>109</v>
      </c>
      <c r="C14" s="40">
        <v>696000000</v>
      </c>
    </row>
    <row r="15" spans="1:9">
      <c r="A15" s="92"/>
      <c r="B15" s="37" t="s">
        <v>110</v>
      </c>
      <c r="C15" s="40">
        <v>116000000</v>
      </c>
      <c r="E15" t="s">
        <v>111</v>
      </c>
      <c r="F15" s="22">
        <v>0.7</v>
      </c>
    </row>
    <row r="16" spans="1:9">
      <c r="A16" s="92"/>
      <c r="B16" s="89" t="s">
        <v>112</v>
      </c>
      <c r="C16" s="90"/>
      <c r="E16" t="s">
        <v>113</v>
      </c>
      <c r="F16" s="23">
        <v>0.3</v>
      </c>
      <c r="I16" s="25"/>
    </row>
    <row r="17" spans="1:9">
      <c r="A17" s="92"/>
      <c r="B17" s="37"/>
      <c r="C17" s="41"/>
      <c r="F17" s="26"/>
      <c r="I17" s="25"/>
    </row>
    <row r="18" spans="1:9" ht="23.25" customHeight="1">
      <c r="A18" s="39" t="s">
        <v>114</v>
      </c>
      <c r="B18" s="87" t="s">
        <v>115</v>
      </c>
      <c r="C18" s="88"/>
    </row>
    <row r="19" spans="1:9" ht="60">
      <c r="A19" s="36" t="s">
        <v>116</v>
      </c>
      <c r="B19" s="99" t="s">
        <v>117</v>
      </c>
      <c r="C19" s="100"/>
    </row>
    <row r="20" spans="1:9" ht="15" customHeight="1">
      <c r="A20" s="21" t="s">
        <v>118</v>
      </c>
      <c r="B20" s="96">
        <f>((C22+C23+C25+C26+C30+C28+C32+C34+C29+C33)-C37)*C36*C38</f>
        <v>391078867</v>
      </c>
      <c r="C20" s="96"/>
    </row>
    <row r="21" spans="1:9">
      <c r="A21" s="7" t="s">
        <v>119</v>
      </c>
      <c r="B21" s="101" t="s">
        <v>105</v>
      </c>
      <c r="C21" s="102"/>
    </row>
    <row r="22" spans="1:9">
      <c r="A22" s="83" t="s">
        <v>120</v>
      </c>
      <c r="B22" s="37" t="s">
        <v>106</v>
      </c>
      <c r="C22" s="32">
        <v>109408867</v>
      </c>
    </row>
    <row r="23" spans="1:9">
      <c r="A23" s="84"/>
      <c r="B23" s="37" t="s">
        <v>107</v>
      </c>
      <c r="C23" s="32">
        <v>0</v>
      </c>
    </row>
    <row r="24" spans="1:9">
      <c r="A24" s="84"/>
      <c r="B24" s="89" t="s">
        <v>108</v>
      </c>
      <c r="C24" s="90"/>
    </row>
    <row r="25" spans="1:9">
      <c r="A25" s="84"/>
      <c r="B25" s="37" t="s">
        <v>109</v>
      </c>
      <c r="C25" s="32">
        <v>266670000</v>
      </c>
    </row>
    <row r="26" spans="1:9" ht="29.1" customHeight="1">
      <c r="A26" s="84"/>
      <c r="B26" s="37" t="s">
        <v>121</v>
      </c>
      <c r="C26" s="32">
        <v>15000000</v>
      </c>
    </row>
    <row r="27" spans="1:9">
      <c r="A27" s="84"/>
      <c r="B27" s="89" t="s">
        <v>122</v>
      </c>
      <c r="C27" s="90"/>
    </row>
    <row r="28" spans="1:9">
      <c r="A28" s="84"/>
      <c r="B28" s="37" t="s">
        <v>123</v>
      </c>
      <c r="C28" s="32">
        <v>0</v>
      </c>
    </row>
    <row r="29" spans="1:9">
      <c r="A29" s="84"/>
      <c r="B29" s="37" t="s">
        <v>106</v>
      </c>
      <c r="C29" s="32">
        <v>0</v>
      </c>
    </row>
    <row r="30" spans="1:9">
      <c r="A30" s="84"/>
      <c r="B30" s="37" t="s">
        <v>107</v>
      </c>
      <c r="C30" s="32">
        <v>0</v>
      </c>
    </row>
    <row r="31" spans="1:9">
      <c r="A31" s="84"/>
      <c r="B31" s="89" t="s">
        <v>124</v>
      </c>
      <c r="C31" s="90"/>
    </row>
    <row r="32" spans="1:9">
      <c r="A32" s="84"/>
      <c r="B32" s="37"/>
      <c r="C32" s="32"/>
    </row>
    <row r="33" spans="1:3">
      <c r="A33" s="84"/>
      <c r="B33" s="37" t="s">
        <v>106</v>
      </c>
      <c r="C33" s="32">
        <v>0</v>
      </c>
    </row>
    <row r="34" spans="1:3">
      <c r="A34" s="84"/>
      <c r="B34" s="37" t="s">
        <v>107</v>
      </c>
      <c r="C34" s="32">
        <v>0</v>
      </c>
    </row>
    <row r="35" spans="1:3">
      <c r="A35" s="84"/>
      <c r="B35" s="89" t="s">
        <v>125</v>
      </c>
      <c r="C35" s="90"/>
    </row>
    <row r="36" spans="1:3">
      <c r="A36" s="84"/>
      <c r="B36" s="37" t="s">
        <v>126</v>
      </c>
      <c r="C36" s="33">
        <v>1</v>
      </c>
    </row>
    <row r="37" spans="1:3">
      <c r="A37" s="84"/>
      <c r="B37" s="37" t="s">
        <v>60</v>
      </c>
      <c r="C37" s="34">
        <v>0</v>
      </c>
    </row>
    <row r="38" spans="1:3">
      <c r="A38" s="84"/>
      <c r="B38" s="37" t="s">
        <v>127</v>
      </c>
      <c r="C38" s="33">
        <v>1</v>
      </c>
    </row>
    <row r="39" spans="1:3">
      <c r="A39" s="24" t="s">
        <v>128</v>
      </c>
      <c r="B39" s="96">
        <f>IFERROR(B20*(VLOOKUP(B18,E15:F17,2,0)),16666)</f>
        <v>16666</v>
      </c>
      <c r="C39" s="96"/>
    </row>
    <row r="40" spans="1:3" ht="93" customHeight="1">
      <c r="A40" s="36" t="s">
        <v>129</v>
      </c>
      <c r="B40" s="97" t="s">
        <v>130</v>
      </c>
      <c r="C40" s="98"/>
    </row>
    <row r="41" spans="1:3" ht="211.5" customHeight="1">
      <c r="A41" s="36" t="s">
        <v>131</v>
      </c>
      <c r="B41" s="94" t="s">
        <v>132</v>
      </c>
      <c r="C41" s="95"/>
    </row>
    <row r="42" spans="1:3" ht="26.1" customHeight="1">
      <c r="A42" s="43" t="s">
        <v>133</v>
      </c>
      <c r="B42" s="43"/>
      <c r="C42" s="43"/>
    </row>
    <row r="43" spans="1:3">
      <c r="A43" s="42" t="s">
        <v>134</v>
      </c>
      <c r="B43" s="93" t="s">
        <v>66</v>
      </c>
      <c r="C43" s="93"/>
    </row>
    <row r="44" spans="1:3" ht="41.1" customHeight="1">
      <c r="A44" s="42" t="s">
        <v>135</v>
      </c>
      <c r="B44" s="93" t="s">
        <v>136</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6" sqref="B6:C6"/>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63" t="s">
        <v>137</v>
      </c>
      <c r="B1" s="63"/>
      <c r="C1" s="63"/>
    </row>
    <row r="2" spans="1:3">
      <c r="A2" s="20" t="s">
        <v>52</v>
      </c>
      <c r="B2" s="64" t="str">
        <f>'AUTOS NOTA 324'!B2:C2</f>
        <v>SINIESTRO 107522146 - LEGIS APJ32274</v>
      </c>
      <c r="C2" s="65"/>
    </row>
    <row r="3" spans="1:3">
      <c r="A3" s="5" t="s">
        <v>1</v>
      </c>
      <c r="B3" s="50" t="str">
        <f>'AUTOS  NOTA 322'!B2:C2</f>
        <v>41001310300520230025900</v>
      </c>
      <c r="C3" s="50"/>
    </row>
    <row r="4" spans="1:3">
      <c r="A4" s="5" t="s">
        <v>3</v>
      </c>
      <c r="B4" s="50" t="str">
        <f>'AUTOS  NOTA 322'!B3:C3</f>
        <v>JUZGADO 05 CIVIL DEL CIRCUITO DE NEIVA</v>
      </c>
      <c r="C4" s="50"/>
    </row>
    <row r="5" spans="1:3">
      <c r="A5" s="5" t="s">
        <v>5</v>
      </c>
      <c r="B5" s="50" t="str">
        <f>'AUTOS  NOTA 322'!B4:C4</f>
        <v>ANDRES FELIPE SIERRA GALINDO - XIMENA GALINDO MANCIPE - ALLIANZ SEGUROS S.A.</v>
      </c>
      <c r="C5" s="50"/>
    </row>
    <row r="6" spans="1:3" ht="15" customHeight="1">
      <c r="A6" s="5" t="s">
        <v>7</v>
      </c>
      <c r="B6" s="50" t="str">
        <f>'AUTOS  NOTA 322'!B5:C5</f>
        <v>YILBER YORALDO ALDANA MOSQUERA (VICTIMA - 11/03/1993) - YISENIA ALEXANDRA ALDANA RAMIREZ (HIJA - 17/12/2014) - JUAN BAUTISTA ALDANA ROJAS (PADRE) - MARIA SANTOS MOSQUERA (MADRE) - JAIR ALDANA MOSQUERA (HERMANO) - DUVAN ALDANA MOSQUERA (HERMANO) - AGUSTIN ALDANA (TIO)</v>
      </c>
      <c r="C6" s="50"/>
    </row>
    <row r="7" spans="1:3" ht="15" customHeight="1">
      <c r="A7" s="5" t="s">
        <v>9</v>
      </c>
      <c r="B7" s="50" t="str">
        <f>'AUTOS  NOTA 322'!B6:C6</f>
        <v>DEMANDA DIRECTA</v>
      </c>
      <c r="C7" s="50"/>
    </row>
    <row r="8" spans="1:3" ht="15" customHeight="1">
      <c r="A8" s="31" t="s">
        <v>54</v>
      </c>
      <c r="B8" s="50" t="str">
        <f>'AUTOS  NOTA 322'!B7:C8</f>
        <v>YILBER YORALDO ALDANA MOSQUERA (LESIONADO) - DIANA RAMIREZ MOZAMBITE (FALLECIDA)</v>
      </c>
      <c r="C8" s="50"/>
    </row>
    <row r="9" spans="1:3" ht="18.95" customHeight="1">
      <c r="A9" s="5" t="s">
        <v>138</v>
      </c>
      <c r="B9" s="50"/>
      <c r="C9" s="50"/>
    </row>
    <row r="10" spans="1:3">
      <c r="A10" s="7" t="s">
        <v>119</v>
      </c>
      <c r="B10" s="105">
        <f>'AUTOS NOTA 324'!B20:C20</f>
        <v>391078867</v>
      </c>
      <c r="C10" s="105"/>
    </row>
    <row r="11" spans="1:3">
      <c r="A11" s="7" t="s">
        <v>139</v>
      </c>
      <c r="B11" s="106">
        <f>'AUTOS NOTA 324'!B39:C39</f>
        <v>16666</v>
      </c>
      <c r="C11" s="50"/>
    </row>
    <row r="12" spans="1:3" ht="30">
      <c r="A12" s="7" t="s">
        <v>140</v>
      </c>
      <c r="B12" s="103" t="s">
        <v>141</v>
      </c>
      <c r="C12" s="104"/>
    </row>
    <row r="13" spans="1:3" ht="45">
      <c r="A13" s="5" t="s">
        <v>142</v>
      </c>
      <c r="B13" s="50" t="s">
        <v>66</v>
      </c>
      <c r="C13" s="50"/>
    </row>
    <row r="14" spans="1:3" ht="45">
      <c r="A14" s="5" t="s">
        <v>143</v>
      </c>
      <c r="B14" s="50" t="s">
        <v>66</v>
      </c>
      <c r="C14" s="50"/>
    </row>
    <row r="15" spans="1:3">
      <c r="A15" s="5" t="s">
        <v>144</v>
      </c>
      <c r="B15" s="6" t="s">
        <v>66</v>
      </c>
      <c r="C15" s="6"/>
    </row>
    <row r="16" spans="1:3">
      <c r="A16" s="7" t="s">
        <v>145</v>
      </c>
      <c r="B16" s="50"/>
      <c r="C16" s="50"/>
    </row>
    <row r="17" spans="1:3">
      <c r="A17" s="6" t="s">
        <v>146</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61</v>
      </c>
      <c r="B1" t="s">
        <v>66</v>
      </c>
      <c r="C1" s="9" t="s">
        <v>68</v>
      </c>
      <c r="D1" s="9" t="s">
        <v>147</v>
      </c>
      <c r="E1" s="3" t="s">
        <v>76</v>
      </c>
      <c r="F1" s="2" t="s">
        <v>111</v>
      </c>
      <c r="G1" s="4">
        <v>0</v>
      </c>
      <c r="H1" t="s">
        <v>29</v>
      </c>
      <c r="I1" t="s">
        <v>148</v>
      </c>
      <c r="K1" t="s">
        <v>149</v>
      </c>
      <c r="L1" s="30" t="s">
        <v>150</v>
      </c>
      <c r="M1" t="s">
        <v>62</v>
      </c>
      <c r="N1" t="s">
        <v>111</v>
      </c>
      <c r="O1" t="s">
        <v>151</v>
      </c>
    </row>
    <row r="2" spans="1:15">
      <c r="A2" t="s">
        <v>62</v>
      </c>
      <c r="B2" t="s">
        <v>74</v>
      </c>
      <c r="C2" t="s">
        <v>152</v>
      </c>
      <c r="D2" s="2" t="s">
        <v>153</v>
      </c>
      <c r="E2" s="1" t="s">
        <v>77</v>
      </c>
      <c r="F2" s="2" t="s">
        <v>115</v>
      </c>
      <c r="G2" s="4">
        <v>0.7</v>
      </c>
      <c r="H2" t="s">
        <v>30</v>
      </c>
      <c r="I2" t="s">
        <v>154</v>
      </c>
      <c r="K2" t="s">
        <v>10</v>
      </c>
      <c r="L2" s="30" t="s">
        <v>58</v>
      </c>
      <c r="M2" t="s">
        <v>155</v>
      </c>
      <c r="N2" t="s">
        <v>113</v>
      </c>
      <c r="O2" t="s">
        <v>74</v>
      </c>
    </row>
    <row r="3" spans="1:15">
      <c r="A3" t="s">
        <v>155</v>
      </c>
      <c r="C3" t="s">
        <v>156</v>
      </c>
      <c r="D3" s="2" t="s">
        <v>157</v>
      </c>
      <c r="E3" s="1" t="s">
        <v>158</v>
      </c>
      <c r="F3" s="2" t="s">
        <v>113</v>
      </c>
      <c r="G3" s="4">
        <v>0.3</v>
      </c>
      <c r="H3" t="s">
        <v>159</v>
      </c>
      <c r="I3" t="s">
        <v>160</v>
      </c>
      <c r="L3" s="30" t="s">
        <v>12</v>
      </c>
      <c r="M3" t="s">
        <v>161</v>
      </c>
      <c r="N3" t="s">
        <v>115</v>
      </c>
    </row>
    <row r="4" spans="1:15">
      <c r="A4" t="s">
        <v>161</v>
      </c>
      <c r="C4" t="s">
        <v>69</v>
      </c>
      <c r="E4" s="1" t="s">
        <v>162</v>
      </c>
      <c r="H4" t="s">
        <v>163</v>
      </c>
      <c r="I4" t="s">
        <v>35</v>
      </c>
      <c r="L4" t="s">
        <v>164</v>
      </c>
    </row>
    <row r="5" spans="1:15">
      <c r="A5" t="s">
        <v>165</v>
      </c>
      <c r="E5" s="1" t="s">
        <v>166</v>
      </c>
      <c r="H5" t="s">
        <v>167</v>
      </c>
      <c r="I5" t="s">
        <v>168</v>
      </c>
      <c r="L5" s="30" t="s">
        <v>169</v>
      </c>
    </row>
    <row r="6" spans="1:15">
      <c r="E6" s="1" t="s">
        <v>170</v>
      </c>
      <c r="I6" t="s">
        <v>171</v>
      </c>
      <c r="L6" s="30" t="s">
        <v>172</v>
      </c>
    </row>
    <row r="7" spans="1:15">
      <c r="E7" s="1" t="s">
        <v>173</v>
      </c>
      <c r="I7" t="s">
        <v>174</v>
      </c>
      <c r="L7" s="30" t="s">
        <v>175</v>
      </c>
    </row>
    <row r="8" spans="1:15">
      <c r="E8" s="1" t="s">
        <v>176</v>
      </c>
      <c r="L8" s="30" t="s">
        <v>122</v>
      </c>
    </row>
    <row r="9" spans="1:15">
      <c r="L9" s="30" t="s">
        <v>177</v>
      </c>
    </row>
    <row r="10" spans="1:15">
      <c r="L10" s="30" t="s">
        <v>178</v>
      </c>
    </row>
    <row r="11" spans="1:15">
      <c r="L11" s="30" t="s">
        <v>179</v>
      </c>
    </row>
    <row r="12" spans="1:15">
      <c r="L12" s="30" t="s">
        <v>180</v>
      </c>
    </row>
    <row r="13" spans="1:15">
      <c r="L13" s="30" t="s">
        <v>181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