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YILDER YORALDO ALDANA MOSQUERA (/"/>
    </mc:Choice>
  </mc:AlternateContent>
  <xr:revisionPtr revIDLastSave="0" documentId="8_{5C1168C9-66A8-40A4-AACA-A2F123D5B237}" xr6:coauthVersionLast="47" xr6:coauthVersionMax="47" xr10:uidLastSave="{00000000-0000-0000-0000-000000000000}"/>
  <bookViews>
    <workbookView xWindow="-120" yWindow="-120" windowWidth="19440" windowHeight="14880" firstSheet="4"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<sst xmlns="http://schemas.openxmlformats.org/spreadsheetml/2006/main" count="250" uniqueCount="182">
  <si>
    <t>SOLICITUD DE ANTECEDENTES -ABOGADO EXTERNO-</t>
  </si>
  <si>
    <t>Radicado(23 digitos)</t>
  </si>
  <si>
    <t>41001310300520230025900</t>
  </si>
  <si>
    <t>Juzgado</t>
  </si>
  <si>
    <t>JUZGADO 05 CIVIL DEL CIRCUITO DE NEIVA</t>
  </si>
  <si>
    <t>Demandado</t>
  </si>
  <si>
    <t>ANDRES FELIPE SIERRA GALINDO - XIMENA GALINDO MANCIPE - ALLIANZ SEGUROS S.A.</t>
  </si>
  <si>
    <t xml:space="preserve">Demandante </t>
  </si>
  <si>
    <t>YILBER YORALDO ALDANA MOSQUERA (VICTIMA - 11/03/1993) - YISENIA ALEXANDRA ALDANA RAMIREZ (HIJA - 17/12/2014) - JUAN BAUTISTA ALDANA ROJAS (PADRE) - MARIA SANTOS MOSQUERA (MADRE) - JAIR ALDANA MOSQUERA (HERMANO) - DUVAN ALDANA MOSQUERA (HERMANO) - AGUSTIN ALDANA (TIO)</t>
  </si>
  <si>
    <t>Tipo de vinculacion compañía</t>
  </si>
  <si>
    <t>DEMANDA DIRECTA</t>
  </si>
  <si>
    <t xml:space="preserve">Tipo de perjucio </t>
  </si>
  <si>
    <t>RCE HOMICIDIO-LESION</t>
  </si>
  <si>
    <t>INTERVINIENTE -Nombre de lesionado o muerto (s) del proceso</t>
  </si>
  <si>
    <t>YILBER YORALDO ALDANA MOSQUERA (LESIONADO) - DIANA RAMIREZ MOZAMBITE (FALLECIDA)</t>
  </si>
  <si>
    <t xml:space="preserve">Numero de identificacion </t>
  </si>
  <si>
    <t>1.075.269.735 - 1.121.196.716</t>
  </si>
  <si>
    <t xml:space="preserve">Domicilio </t>
  </si>
  <si>
    <t>Vereda San Jorge - Neiva</t>
  </si>
  <si>
    <t xml:space="preserve">Telefono </t>
  </si>
  <si>
    <t>Correo electronico</t>
  </si>
  <si>
    <t>DESCONOCIDO</t>
  </si>
  <si>
    <t xml:space="preserve">Estado Civil </t>
  </si>
  <si>
    <t>UNION MARITAL DE HECHO</t>
  </si>
  <si>
    <t xml:space="preserve">Fecha de nacimiento </t>
  </si>
  <si>
    <t>11/03/1993 - 04/05/1986</t>
  </si>
  <si>
    <t xml:space="preserve">Edad al momento del siniestro </t>
  </si>
  <si>
    <t>28 AÑOS - 35 AÑOS</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</si>
  <si>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</si>
  <si>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</si>
  <si>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</si>
  <si>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</si>
  <si>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</si>
  <si>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</si>
  <si>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</si>
  <si>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</si>
  <si>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</si>
  <si>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</si>
  <si>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</si>
  <si>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</si>
  <si>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2021, se presentó un accidente de tránsito entre el vehículo de placas JNY060 (asegurado) el cual era conducido por el señor ANDRES FELIPE SIERRA GALINDO y la motocicleta de placas FRN75D conducida por el señor YILBER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YILBER YORALDO ALDANA MOSQUERA, por las cuales fue calificado con una perdida de capacidad laboral del 41.85 %.</t>
  </si>
  <si>
    <t>Asegurado</t>
  </si>
  <si>
    <t>XIMENA GALINDO MANCIPE</t>
  </si>
  <si>
    <t>Nit Asegurado</t>
  </si>
  <si>
    <t>Placa vehículo asegurado (si aplica)</t>
  </si>
  <si>
    <t>JNY060</t>
  </si>
  <si>
    <t>No. Póliza vinculada</t>
  </si>
  <si>
    <t>022842264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</si>
  <si>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</si>
  <si>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</si>
  <si>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</si>
  <si>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</si>
  <si>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</si>
  <si>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107522146 - LEGIS APJ32274</t>
  </si>
  <si>
    <t>INTERVINIENTE</t>
  </si>
  <si>
    <t>PÓLIZA</t>
  </si>
  <si>
    <t xml:space="preserve">22842264/0 </t>
  </si>
  <si>
    <t>AMPARO A AFECTAR</t>
  </si>
  <si>
    <t>RCE HOMICIDIO</t>
  </si>
  <si>
    <t>VALOR ASEGURADO</t>
  </si>
  <si>
    <t>DEDUCIBLE</t>
  </si>
  <si>
    <t>MODALIDAD</t>
  </si>
  <si>
    <t>OCURRENCIA</t>
  </si>
  <si>
    <t xml:space="preserve">VIGENCIA </t>
  </si>
  <si>
    <t>15/02/2021 hasta las 24:00 horas del
14/02/2022.</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</si>
  <si>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</si>
  <si>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</si>
  <si>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</si>
  <si>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</si>
  <si>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</si>
  <si>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</si>
  <si>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</si>
  <si>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</si>
  <si>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</si>
  <si>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</si>
  <si>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</si>
  <si>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</si>
  <si>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</si>
  <si>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</si>
  <si>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</si>
  <si>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</si>
  <si>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</si>
  <si>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</si>
  <si>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</si>
  <si>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</si>
  <si>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</si>
  <si>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</si>
  <si>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</si>
  <si>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</si>
  <si>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</si>
  <si>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</si>
  <si>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</si>
  <si>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</si>
  <si>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</si>
  <si>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</si>
  <si>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</si>
  <si>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</si>
  <si>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</si>
  <si>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</si>
  <si>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</si>
  <si>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</si>
  <si>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</si>
  <si>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</si>
  <si>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</si>
  <si>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</si>
  <si>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</si>
  <si>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</si>
  <si>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</si>
  <si>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</si>
  <si>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</si>
  <si>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</si>
  <si>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</si>
  <si>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</si>
  <si>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</si>
  <si>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</si>
  <si>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</si>
  <si>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</si>
  <si>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las pruebas obrantes en el plenario acreditan que la responsabilidad en la ocurrencia del accidente de tránsito estuvo en cabeza del señor YILBER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YILBER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YILBER YORALDO ALDANA MOSQUERA en calidad de conductor de la motocicleta de placas FRN75D, quien realizó una maniobra de giro a la izquierda en zona prohibida sin tomar las medidas de prevención requeridas.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</si>
  <si>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Valor Contingencia: ( en pesos). Cuanto vale perder o negociar el caso por un valor que debe estar dentro del valor asegurado( con criterios jurisprudenciales)</t>
  </si>
  <si>
    <t>VALOR CONTINGENCIA</t>
  </si>
  <si>
    <t xml:space="preserve">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</si>
  <si>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</si>
  <si>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</si>
  <si>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</si>
  <si>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</si>
  <si>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</si>
  <si>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</si>
  <si>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</si>
  <si>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</si>
  <si>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</si>
  <si>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Como liquidación objetiva de las pretensiones se estima un monto de $391.078.867, discriminado así:
1. Daño Moral: Se tendrá en cuenta la suma de $266.670.000 por concepto de daño moral, discriminados así: (i) Al señor YILBER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YILBER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YILBER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a favor de YILBER YORALDO ALDANA MOSQUERA, por cuanto el actor sufrió lesiones que aduce le han afectado gravemente, en la medida que presenta secuelas tales como deformidades físicas y limitaciones de movilidad.
3. Lucro cesante: Se tasa la suma de $ 109.408.867 por este concepto, en la medida que el señor YILBER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</si>
  <si>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Defensa de la Aseguradora: (Enumerar y enunciar las excepciones propuestas demanda y/o llamamiento )</t>
  </si>
  <si>
    <t>EXCEPCIONES DE FONDO FRENTE A LA DEMANDA
EXCEPCIONES DE FONDO FRENTE A LA RESPONSABILIDAD: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FALTA DE LEGITIMACIÓN EN LA CAUSA POR ACTIVA DE YILBER YORALDO ALDANA MOSQUERA FRENTE AL DECESO DE DIANA RAMIREZ MOZAMBITE (Q.E.P.D.).
5. REDUCCIÓN DE LA INDEMNZACIÓN COMO CONSECUENCIA DE LA INCIDENCIA DE LA CONDUCTA DE LA VÍCTIMA EN LA PRODUCCIÓN DEL DAÑO.
6. INEXISTENCIA DE PRUEBA DEL LUCRO CESANTE.
7. TASACIÓN EXORBITANTE DE LOS DAÑOS MORALES.
8. IMPROCEDENCIA DEL RECONOCIMIENTO DEL DAÑO A LA VIDA EN RELACIÓN.
EXCEPCIONES DE FONDO FRENTE AL CONTRATO DE SEGURO:
1. INEXISTENCIA DE OBLIGACIÓN DE INDEMNIZAR POR INCUMPLIMIENTO DE LAS CARGAS DEL ARTÍCULO 1077 DEL CÓDIGO DE COMERCIO.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AUSENCIA DE SOLIDARIDAD DEL CONTRATO DE SEGURO CELEBRADO CON ALLIANZ SEGUROS S.A.
8. GENÉRICA O INNOMINADA.
EXCEPCIONES DE FONDO FRENTE AL LLAMAMIENTO EN GARANTIA
1. NO EXISTE OBLIGACIÓN INDEMNIZATORIA A CARGO DE ALLIANZ SEGUROS S.A., TODA VEZ QUE NO SE HA REALIZADO EL RIESGO ASEGURADO.
2. FALTA DE LEGITIMACIÓN EN LA CAUSA POR ACTIVA DEL SEÑOR ANDRES FELIPE SIERRA GALINDO, PARA LLAMAR EN GARANTÍA A ALLIANZ SEGUROS S.A.
3. RIESGOS EXPRESAMENTE EXCLUIDOS EN LA PÓLIZA DE SEGURO DE AUTOMÓVILES INDIVIDUAL LIVIANOS PARTICULARES No. 022842264 / 0.
4. SUJECIÓN A LAS CONDICIONES PARTICULARES Y GENERALES DEL CONTRATO DE SEGURO, EL CLAUSULADO Y LOS AMPAROS.
5. CARÁCTER MERAMENTE INDEMNIZATORIO DE LOS CONTRATOS DE SEGURO.
6. EN CUALQUIER CASO, DE NINGUNA FORMA SE PODRÁ EXCEDER EL LIMITE DEL VALOR ASEGURADO.
7. DISPONIBILIDAD DEL VALOR ASEGURADO. 
8. GENERICA O INNOMINADA Y OTRAS.</t>
  </si>
  <si>
    <t xml:space="preserve">VISTO BUENO ABOGADO INTERNO </t>
  </si>
  <si>
    <t>VISTO BUENO ABOGADO INTERNO?</t>
  </si>
  <si>
    <t xml:space="preserve">COMENTARIOS </t>
  </si>
  <si>
    <t>PROCEDER</t>
  </si>
  <si>
    <t>INFORME ABOGADO INTERNO</t>
  </si>
  <si>
    <t>CONTINGENCIA</t>
  </si>
  <si>
    <t>Reserva CIA</t>
  </si>
  <si>
    <t>Comentarios clasificación y valor contingencia</t>
  </si>
  <si>
    <t xml:space="preserve">las causas del accidente de tránsito son imputables únicamente al actuar del señor YILBER YORALDO ALDANA MOSQUERA en calidad de conductor de la motocicleta de placas FRN75D, quien realizó una maniobra de giro a la izquierda en zona prohibida sin tomar las medidas de prevención requeridas.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</si>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</sst>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96" zoomScaleNormal="96" workbookViewId="0">
      <selection activeCell="A25" sqref="A25:A27"/>
    </sheetView>
  </sheetViews>
  <sheetFormatPr defaultColWidth="0" defaultRowHeight="15"/>
  <cols>
    <col min="1" max="1" width="53.5703125" style="8" customWidth="1"/>
    <col min="2" max="2" width="55.140625" style="8" customWidth="1"/>
    <col min="3" max="3" width="19.140625" style="8" customWidth="1"/>
    <col min="4" max="16384" width="11.42578125" style="2" hidden="1"/>
  </cols>
  <sheetData>
    <row r="1" spans="1:3" ht="18.75">
      <c r="A1" s="55" t="s">
        <v>0</v>
      </c>
      <c r="B1" s="55"/>
      <c r="C1" s="55"/>
    </row>
    <row r="2" spans="1:3" ht="14.45" customHeight="1">
      <c r="A2" s="5" t="s">
        <v>1</v>
      </c>
      <c r="B2" s="60" t="s">
        <v>2</v>
      </c>
      <c r="C2" s="61"/>
    </row>
    <row r="3" spans="1:3" ht="14.45" customHeight="1">
      <c r="A3" s="5" t="s">
        <v>3</v>
      </c>
      <c r="B3" s="56" t="s">
        <v>4</v>
      </c>
      <c r="C3" s="57"/>
    </row>
    <row r="4" spans="1:3" ht="14.45" customHeight="1">
      <c r="A4" s="5" t="s">
        <v>5</v>
      </c>
      <c r="B4" s="56" t="s">
        <v>6</v>
      </c>
      <c r="C4" s="57"/>
    </row>
    <row r="5" spans="1:3" ht="14.45" customHeight="1">
      <c r="A5" s="5" t="s">
        <v>7</v>
      </c>
      <c r="B5" s="56" t="s">
        <v>8</v>
      </c>
      <c r="C5" s="57"/>
    </row>
    <row r="6" spans="1:3" ht="14.45" customHeight="1">
      <c r="A6" s="5" t="s">
        <v>9</v>
      </c>
      <c r="B6" s="50" t="s">
        <v>10</v>
      </c>
      <c r="C6" s="50"/>
    </row>
    <row r="7" spans="1:3" ht="14.45" customHeight="1">
      <c r="A7" s="27" t="s">
        <v>11</v>
      </c>
      <c r="B7" s="56" t="s">
        <v>12</v>
      </c>
      <c r="C7" s="57"/>
    </row>
    <row r="8" spans="1:3" ht="14.45" customHeight="1">
      <c r="A8" s="28" t="s">
        <v>13</v>
      </c>
      <c r="B8" s="50" t="s">
        <v>14</v>
      </c>
      <c r="C8" s="50"/>
    </row>
    <row r="9" spans="1:3" ht="14.45" customHeight="1">
      <c r="A9" s="28" t="s">
        <v>15</v>
      </c>
      <c r="B9" s="50" t="s">
        <v>16</v>
      </c>
      <c r="C9" s="50"/>
    </row>
    <row r="10" spans="1:3" ht="14.45" customHeight="1">
      <c r="A10" s="28" t="s">
        <v>17</v>
      </c>
      <c r="B10" s="47" t="s">
        <v>18</v>
      </c>
      <c r="C10" s="47"/>
    </row>
    <row r="11" spans="1:3" ht="14.45" customHeight="1">
      <c r="A11" s="29" t="s">
        <v>19</v>
      </c>
      <c r="B11" s="47">
        <v>3133080558</v>
      </c>
      <c r="C11" s="47"/>
    </row>
    <row r="12" spans="1:3" ht="14.45" customHeight="1">
      <c r="A12" s="5" t="s">
        <v>20</v>
      </c>
      <c r="B12" s="48" t="s">
        <v>21</v>
      </c>
      <c r="C12" s="49"/>
    </row>
    <row r="13" spans="1:3" ht="14.45" customHeight="1">
      <c r="A13" s="5" t="s">
        <v>22</v>
      </c>
      <c r="B13" s="50" t="s">
        <v>23</v>
      </c>
      <c r="C13" s="50"/>
    </row>
    <row r="14" spans="1:3" ht="14.45" customHeight="1">
      <c r="A14" s="5" t="s">
        <v>24</v>
      </c>
      <c r="B14" s="51" t="s">
        <v>25</v>
      </c>
      <c r="C14" s="50"/>
    </row>
    <row r="15" spans="1:3" ht="14.45" customHeight="1">
      <c r="A15" s="5" t="s">
        <v>26</v>
      </c>
      <c r="B15" s="50" t="s">
        <v>27</v>
      </c>
      <c r="C15" s="50"/>
    </row>
    <row r="16" spans="1:3" ht="14.45" customHeight="1">
      <c r="A16" s="5" t="s">
        <v>28</v>
      </c>
      <c r="B16" s="51">
        <v>44479</v>
      </c>
      <c r="C16" s="50"/>
    </row>
    <row r="17" spans="1:3" ht="14.45" customHeight="1">
      <c r="A17" s="5" t="s">
        <v>29</v>
      </c>
      <c r="B17" s="47" t="s">
        <v>30</v>
      </c>
      <c r="C17" s="47"/>
    </row>
    <row r="18" spans="1:3" ht="14.45" customHeight="1">
      <c r="A18" s="5" t="s">
        <v>31</v>
      </c>
      <c r="B18" s="47" t="s">
        <v>21</v>
      </c>
      <c r="C18" s="47"/>
    </row>
    <row r="19" spans="1:3" ht="14.45" customHeight="1">
      <c r="A19" s="5" t="s">
        <v>32</v>
      </c>
      <c r="B19" s="58">
        <v>908526</v>
      </c>
      <c r="C19" s="59"/>
    </row>
    <row r="20" spans="1:3" ht="14.45" customHeight="1">
      <c r="A20" s="5" t="s">
        <v>33</v>
      </c>
      <c r="B20" s="50">
        <v>2</v>
      </c>
      <c r="C20" s="50"/>
    </row>
    <row r="21" spans="1:3" ht="14.45" customHeight="1">
      <c r="A21" s="5" t="s">
        <v>34</v>
      </c>
      <c r="B21" s="47" t="s">
        <v>35</v>
      </c>
      <c r="C21" s="47"/>
    </row>
    <row r="22" spans="1:3" ht="14.45" customHeight="1">
      <c r="A22" s="28" t="s">
        <v>36</v>
      </c>
      <c r="B22" s="46">
        <v>44479</v>
      </c>
      <c r="C22" s="44"/>
    </row>
    <row r="23" spans="1:3" ht="14.45" customHeight="1">
      <c r="A23" s="28" t="s">
        <v>37</v>
      </c>
      <c r="B23" s="46">
        <v>44909</v>
      </c>
      <c r="C23" s="46"/>
    </row>
    <row r="24" spans="1:3" ht="14.45" customHeight="1">
      <c r="A24" s="28" t="s">
        <v>38</v>
      </c>
      <c r="B24" s="46">
        <v>44950</v>
      </c>
      <c r="C24" s="46"/>
    </row>
    <row r="25" spans="1:3">
      <c r="A25" s="62" t="s">
        <v>39</v>
      </c>
      <c r="B25" s="44" t="s">
        <v>40</v>
      </c>
      <c r="C25" s="45"/>
    </row>
    <row r="26" spans="1:3">
      <c r="A26" s="62"/>
      <c r="B26" s="45"/>
      <c r="C26" s="45"/>
    </row>
    <row r="27" spans="1:3" ht="100.5" customHeight="1">
      <c r="A27" s="62"/>
      <c r="B27" s="45"/>
      <c r="C27" s="45"/>
    </row>
    <row r="28" spans="1:3">
      <c r="A28" s="28" t="s">
        <v>41</v>
      </c>
      <c r="B28" s="45" t="s">
        <v>42</v>
      </c>
      <c r="C28" s="45"/>
    </row>
    <row r="29" spans="1:3">
      <c r="A29" s="28" t="s">
        <v>43</v>
      </c>
      <c r="B29" s="52">
        <v>52198662</v>
      </c>
      <c r="C29" s="45"/>
    </row>
    <row r="30" spans="1:3">
      <c r="A30" s="28" t="s">
        <v>44</v>
      </c>
      <c r="B30" s="45" t="s">
        <v>45</v>
      </c>
      <c r="C30" s="45"/>
    </row>
    <row r="31" spans="1:3">
      <c r="A31" s="28" t="s">
        <v>46</v>
      </c>
      <c r="B31" s="45" t="s">
        <v>47</v>
      </c>
      <c r="C31" s="45"/>
    </row>
    <row r="32" spans="1:3">
      <c r="A32" s="28" t="s">
        <v>48</v>
      </c>
      <c r="B32" s="53">
        <v>45245</v>
      </c>
      <c r="C32" s="54"/>
    </row>
    <row r="33" spans="1:3">
      <c r="A33" s="5" t="s">
        <v>49</v>
      </c>
      <c r="B33" s="51">
        <v>45342</v>
      </c>
      <c r="C33" s="51"/>
    </row>
    <row r="34" spans="1:3" ht="45">
      <c r="A34" s="5" t="s">
        <v>50</v>
      </c>
      <c r="B34" s="51">
        <v>45372</v>
      </c>
      <c r="C34" s="50"/>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63" t="s">
        <v>51</v>
      </c>
      <c r="B1" s="63"/>
      <c r="C1" s="63"/>
    </row>
    <row r="2" spans="1:3" ht="15.75" customHeight="1">
      <c r="A2" s="20" t="s">
        <v>52</v>
      </c>
      <c r="B2" s="64" t="s">
        <v>53</v>
      </c>
      <c r="C2" s="65"/>
    </row>
    <row r="3" spans="1:3" s="2" customFormat="1">
      <c r="A3" s="5" t="s">
        <v>1</v>
      </c>
      <c r="B3" s="50" t="str">
        <f>'AUTOS  NOTA 322'!B2:C2</f>
        <v>41001310300520230025900</v>
      </c>
      <c r="C3" s="50"/>
    </row>
    <row r="4" spans="1:3" s="2" customFormat="1">
      <c r="A4" s="5" t="s">
        <v>3</v>
      </c>
      <c r="B4" s="50" t="str">
        <f>'AUTOS  NOTA 322'!B3:C3</f>
        <v>JUZGADO 05 CIVIL DEL CIRCUITO DE NEIVA</v>
      </c>
      <c r="C4" s="50"/>
    </row>
    <row r="5" spans="1:3" s="2" customFormat="1">
      <c r="A5" s="5" t="s">
        <v>5</v>
      </c>
      <c r="B5" s="50" t="str">
        <f>'AUTOS  NOTA 322'!B4:C4</f>
        <v>ANDRES FELIPE SIERRA GALINDO - XIMENA GALINDO MANCIPE - ALLIANZ SEGUROS S.A.</v>
      </c>
      <c r="C5" s="50"/>
    </row>
    <row r="6" spans="1:3" s="2" customFormat="1">
      <c r="A6" s="5" t="s">
        <v>7</v>
      </c>
      <c r="B6" s="50"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50"/>
    </row>
    <row r="7" spans="1:3" s="2" customFormat="1">
      <c r="A7" s="5" t="s">
        <v>9</v>
      </c>
      <c r="B7" s="50" t="str">
        <f>'AUTOS  NOTA 322'!B6:C6</f>
        <v>DEMANDA DIRECTA</v>
      </c>
      <c r="C7" s="50"/>
    </row>
    <row r="8" spans="1:3" s="2" customFormat="1">
      <c r="A8" s="31" t="s">
        <v>54</v>
      </c>
      <c r="B8" s="50" t="str">
        <f>'AUTOS  NOTA 322'!B7:C8</f>
        <v>YILBER YORALDO ALDANA MOSQUERA (LESIONADO) - DIANA RAMIREZ MOZAMBITE (FALLECIDA)</v>
      </c>
      <c r="C8" s="50"/>
    </row>
    <row r="9" spans="1:3">
      <c r="A9" s="20" t="s">
        <v>55</v>
      </c>
      <c r="B9" s="50" t="s">
        <v>56</v>
      </c>
      <c r="C9" s="50"/>
    </row>
    <row r="10" spans="1:3">
      <c r="A10" s="20" t="s">
        <v>57</v>
      </c>
      <c r="B10" s="50" t="s">
        <v>58</v>
      </c>
      <c r="C10" s="50"/>
    </row>
    <row r="11" spans="1:3">
      <c r="A11" s="20" t="s">
        <v>59</v>
      </c>
      <c r="B11" s="78">
        <v>4000000000</v>
      </c>
      <c r="C11" s="79"/>
    </row>
    <row r="12" spans="1:3">
      <c r="A12" s="20" t="s">
        <v>60</v>
      </c>
      <c r="B12" s="78">
        <v>0</v>
      </c>
      <c r="C12" s="79"/>
    </row>
    <row r="13" spans="1:3">
      <c r="A13" s="20" t="s">
        <v>61</v>
      </c>
      <c r="B13" s="56" t="s">
        <v>62</v>
      </c>
      <c r="C13" s="57"/>
    </row>
    <row r="14" spans="1:3">
      <c r="A14" s="20" t="s">
        <v>63</v>
      </c>
      <c r="B14" s="47" t="s">
        <v>64</v>
      </c>
      <c r="C14" s="50"/>
    </row>
    <row r="15" spans="1:3">
      <c r="A15" s="20" t="s">
        <v>65</v>
      </c>
      <c r="B15" s="50" t="s">
        <v>66</v>
      </c>
      <c r="C15" s="50"/>
    </row>
    <row r="16" spans="1:3">
      <c r="A16" s="20" t="s">
        <v>67</v>
      </c>
      <c r="B16" s="50" t="s">
        <v>66</v>
      </c>
      <c r="C16" s="50"/>
    </row>
    <row r="17" spans="1:3">
      <c r="A17" s="80" t="s">
        <v>68</v>
      </c>
      <c r="B17" s="50" t="s">
        <v>69</v>
      </c>
      <c r="C17" s="50"/>
    </row>
    <row r="18" spans="1:3">
      <c r="A18" s="81"/>
      <c r="B18" s="10" t="s">
        <v>70</v>
      </c>
      <c r="C18" s="10" t="s">
        <v>71</v>
      </c>
    </row>
    <row r="19" spans="1:3">
      <c r="A19" s="81"/>
      <c r="B19" s="6" t="s">
        <v>72</v>
      </c>
      <c r="C19" s="6"/>
    </row>
    <row r="20" spans="1:3">
      <c r="A20" s="81"/>
      <c r="B20" s="6"/>
      <c r="C20" s="6"/>
    </row>
    <row r="21" spans="1:3">
      <c r="A21" s="82"/>
      <c r="B21" s="6"/>
      <c r="C21" s="6"/>
    </row>
    <row r="22" spans="1:3">
      <c r="A22" s="20" t="s">
        <v>73</v>
      </c>
      <c r="B22" s="50" t="s">
        <v>74</v>
      </c>
      <c r="C22" s="50"/>
    </row>
    <row r="23" spans="1:3">
      <c r="A23" s="20" t="s">
        <v>75</v>
      </c>
      <c r="B23" s="64" t="s">
        <v>74</v>
      </c>
      <c r="C23" s="65"/>
    </row>
    <row r="24" spans="1:3">
      <c r="A24" s="20" t="s">
        <v>76</v>
      </c>
      <c r="B24" s="50" t="s">
        <v>77</v>
      </c>
      <c r="C24" s="50"/>
    </row>
    <row r="25" spans="1:3">
      <c r="A25" s="20" t="s">
        <v>78</v>
      </c>
      <c r="B25" s="50" t="s">
        <v>74</v>
      </c>
      <c r="C25" s="50"/>
    </row>
    <row r="26" spans="1:3">
      <c r="A26" s="20" t="s">
        <v>79</v>
      </c>
      <c r="B26" s="50">
        <v>0</v>
      </c>
      <c r="C26" s="50"/>
    </row>
    <row r="27" spans="1:3">
      <c r="A27" s="19" t="s">
        <v>80</v>
      </c>
      <c r="B27" s="50" t="s">
        <v>66</v>
      </c>
      <c r="C27" s="50"/>
    </row>
    <row r="28" spans="1:3">
      <c r="A28" s="66" t="s">
        <v>81</v>
      </c>
      <c r="B28" s="66"/>
      <c r="C28" s="66"/>
    </row>
    <row r="29" spans="1:3">
      <c r="A29" s="76" t="s">
        <v>82</v>
      </c>
      <c r="B29" s="77"/>
      <c r="C29" s="11" t="s">
        <v>83</v>
      </c>
    </row>
    <row r="30" spans="1:3">
      <c r="A30" s="76" t="s">
        <v>84</v>
      </c>
      <c r="B30" s="77"/>
      <c r="C30" s="11" t="s">
        <v>83</v>
      </c>
    </row>
    <row r="31" spans="1:3">
      <c r="A31" s="76" t="s">
        <v>85</v>
      </c>
      <c r="B31" s="77"/>
      <c r="C31" s="12" t="s">
        <v>83</v>
      </c>
    </row>
    <row r="32" spans="1:3">
      <c r="A32" s="76" t="s">
        <v>86</v>
      </c>
      <c r="B32" s="77"/>
      <c r="C32" s="11"/>
    </row>
    <row r="33" spans="1:3">
      <c r="A33" s="76" t="s">
        <v>87</v>
      </c>
      <c r="B33" s="77"/>
      <c r="C33" s="11"/>
    </row>
    <row r="34" spans="1:3">
      <c r="A34" s="76" t="s">
        <v>88</v>
      </c>
      <c r="B34" s="77"/>
      <c r="C34" s="13"/>
    </row>
    <row r="35" spans="1:3">
      <c r="A35" s="67" t="s">
        <v>89</v>
      </c>
      <c r="B35" s="68"/>
      <c r="C35" s="14"/>
    </row>
    <row r="36" spans="1:3">
      <c r="A36" s="67" t="s">
        <v>90</v>
      </c>
      <c r="B36" s="68"/>
      <c r="C36" s="15"/>
    </row>
    <row r="37" spans="1:3">
      <c r="A37" s="69" t="s">
        <v>91</v>
      </c>
      <c r="B37" s="70"/>
      <c r="C37" s="15"/>
    </row>
    <row r="38" spans="1:3">
      <c r="A38" s="71"/>
      <c r="B38" s="72"/>
      <c r="C38" s="15"/>
    </row>
    <row r="39" spans="1:3">
      <c r="A39" s="73"/>
      <c r="B39" s="74"/>
      <c r="C39" s="15"/>
    </row>
    <row r="40" spans="1:3">
      <c r="A40" s="75" t="s">
        <v>92</v>
      </c>
      <c r="B40" s="75"/>
      <c r="C40" s="75"/>
    </row>
    <row r="41" spans="1:3">
      <c r="A41" s="17" t="s">
        <v>93</v>
      </c>
      <c r="B41" s="18"/>
      <c r="C41" s="15" t="s">
        <v>83</v>
      </c>
    </row>
    <row r="42" spans="1:3">
      <c r="A42" s="67" t="s">
        <v>94</v>
      </c>
      <c r="B42" s="68"/>
      <c r="C42" s="15"/>
    </row>
    <row r="43" spans="1:3">
      <c r="A43" s="67" t="s">
        <v>95</v>
      </c>
      <c r="B43" s="68"/>
      <c r="C43" s="15"/>
    </row>
    <row r="44" spans="1:3">
      <c r="A44" s="17" t="s">
        <v>96</v>
      </c>
      <c r="B44" s="18"/>
      <c r="C44" s="15"/>
    </row>
    <row r="45" spans="1:3">
      <c r="A45" s="17" t="s">
        <v>97</v>
      </c>
      <c r="B45" s="18"/>
      <c r="C45" s="15"/>
    </row>
    <row r="46" spans="1:3">
      <c r="A46" s="67" t="s">
        <v>98</v>
      </c>
      <c r="B46" s="68"/>
      <c r="C46" s="15"/>
    </row>
    <row r="47" spans="1:3">
      <c r="A47" s="17" t="s">
        <v>99</v>
      </c>
      <c r="B47" s="16"/>
      <c r="C47" s="15"/>
    </row>
    <row r="48" spans="1:3">
      <c r="A48" s="67" t="s">
        <v>100</v>
      </c>
      <c r="B48" s="68"/>
      <c r="C48" s="15"/>
    </row>
    <row r="49" spans="1:3">
      <c r="A49" s="67" t="s">
        <v>101</v>
      </c>
      <c r="B49" s="68"/>
      <c r="C49" s="15"/>
    </row>
    <row r="50" spans="1:3">
      <c r="A50" s="67" t="s">
        <v>91</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7" zoomScale="120" zoomScaleNormal="120" workbookViewId="0">
      <selection activeCell="B19" sqref="B19:C19"/>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63" t="s">
        <v>102</v>
      </c>
      <c r="B1" s="63"/>
      <c r="C1" s="63"/>
    </row>
    <row r="2" spans="1:9" ht="15" customHeight="1">
      <c r="A2" s="35" t="s">
        <v>52</v>
      </c>
      <c r="B2" s="87" t="str">
        <f>'AUTOS NOTA 321'!B2:C2</f>
        <v>SINIESTRO 107522146 - LEGIS APJ32274</v>
      </c>
      <c r="C2" s="88"/>
    </row>
    <row r="3" spans="1:9">
      <c r="A3" s="36" t="s">
        <v>1</v>
      </c>
      <c r="B3" s="91" t="str">
        <f>'AUTOS  NOTA 322'!B2:C2</f>
        <v>41001310300520230025900</v>
      </c>
      <c r="C3" s="91"/>
    </row>
    <row r="4" spans="1:9">
      <c r="A4" s="36" t="s">
        <v>3</v>
      </c>
      <c r="B4" s="91" t="str">
        <f>'AUTOS  NOTA 322'!B3:C3</f>
        <v>JUZGADO 05 CIVIL DEL CIRCUITO DE NEIVA</v>
      </c>
      <c r="C4" s="91"/>
    </row>
    <row r="5" spans="1:9">
      <c r="A5" s="36" t="s">
        <v>5</v>
      </c>
      <c r="B5" s="91" t="str">
        <f>'AUTOS  NOTA 322'!B4:C4</f>
        <v>ANDRES FELIPE SIERRA GALINDO - XIMENA GALINDO MANCIPE - ALLIANZ SEGUROS S.A.</v>
      </c>
      <c r="C5" s="91"/>
    </row>
    <row r="6" spans="1:9" ht="15" customHeight="1">
      <c r="A6" s="36" t="s">
        <v>7</v>
      </c>
      <c r="B6" s="91"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91"/>
    </row>
    <row r="7" spans="1:9">
      <c r="A7" s="36" t="s">
        <v>9</v>
      </c>
      <c r="B7" s="91" t="str">
        <f>'AUTOS  NOTA 322'!B6:C6</f>
        <v>DEMANDA DIRECTA</v>
      </c>
      <c r="C7" s="91"/>
    </row>
    <row r="8" spans="1:9">
      <c r="A8" s="38" t="s">
        <v>54</v>
      </c>
      <c r="B8" s="91" t="str">
        <f>'AUTOS  NOTA 322'!B7:C8</f>
        <v>YILBER YORALDO ALDANA MOSQUERA (LESIONADO) - DIANA RAMIREZ MOZAMBITE (FALLECIDA)</v>
      </c>
      <c r="C8" s="91"/>
    </row>
    <row r="9" spans="1:9" ht="30">
      <c r="A9" s="36" t="s">
        <v>103</v>
      </c>
      <c r="B9" s="85">
        <f>SUM(C11,C12,C14,C15,C17)</f>
        <v>1378011698</v>
      </c>
      <c r="C9" s="86"/>
    </row>
    <row r="10" spans="1:9">
      <c r="A10" s="92" t="s">
        <v>104</v>
      </c>
      <c r="B10" s="89" t="s">
        <v>105</v>
      </c>
      <c r="C10" s="90"/>
    </row>
    <row r="11" spans="1:9">
      <c r="A11" s="92"/>
      <c r="B11" s="37" t="s">
        <v>106</v>
      </c>
      <c r="C11" s="32">
        <v>566011698</v>
      </c>
    </row>
    <row r="12" spans="1:9">
      <c r="A12" s="92"/>
      <c r="B12" s="37" t="s">
        <v>107</v>
      </c>
      <c r="C12" s="32"/>
    </row>
    <row r="13" spans="1:9">
      <c r="A13" s="92"/>
      <c r="B13" s="89" t="s">
        <v>108</v>
      </c>
      <c r="C13" s="90"/>
    </row>
    <row r="14" spans="1:9">
      <c r="A14" s="92"/>
      <c r="B14" s="37" t="s">
        <v>109</v>
      </c>
      <c r="C14" s="40">
        <v>696000000</v>
      </c>
    </row>
    <row r="15" spans="1:9">
      <c r="A15" s="92"/>
      <c r="B15" s="37" t="s">
        <v>110</v>
      </c>
      <c r="C15" s="40">
        <v>116000000</v>
      </c>
      <c r="E15" t="s">
        <v>111</v>
      </c>
      <c r="F15" s="22">
        <v>0.7</v>
      </c>
    </row>
    <row r="16" spans="1:9">
      <c r="A16" s="92"/>
      <c r="B16" s="89" t="s">
        <v>112</v>
      </c>
      <c r="C16" s="90"/>
      <c r="E16" t="s">
        <v>113</v>
      </c>
      <c r="F16" s="23">
        <v>0.3</v>
      </c>
      <c r="I16" s="25"/>
    </row>
    <row r="17" spans="1:9">
      <c r="A17" s="92"/>
      <c r="B17" s="37"/>
      <c r="C17" s="41"/>
      <c r="F17" s="26"/>
      <c r="I17" s="25"/>
    </row>
    <row r="18" spans="1:9" ht="23.25" customHeight="1">
      <c r="A18" s="39" t="s">
        <v>114</v>
      </c>
      <c r="B18" s="87" t="s">
        <v>115</v>
      </c>
      <c r="C18" s="88"/>
    </row>
    <row r="19" spans="1:9" ht="60">
      <c r="A19" s="36" t="s">
        <v>116</v>
      </c>
      <c r="B19" s="99" t="s">
        <v>117</v>
      </c>
      <c r="C19" s="100"/>
    </row>
    <row r="20" spans="1:9" ht="15" customHeight="1">
      <c r="A20" s="21" t="s">
        <v>118</v>
      </c>
      <c r="B20" s="96">
        <f>((C22+C23+C25+C26+C30+C28+C32+C34+C29+C33)-C37)*C36*C38</f>
        <v>391078867</v>
      </c>
      <c r="C20" s="96"/>
    </row>
    <row r="21" spans="1:9">
      <c r="A21" s="7" t="s">
        <v>119</v>
      </c>
      <c r="B21" s="101" t="s">
        <v>105</v>
      </c>
      <c r="C21" s="102"/>
    </row>
    <row r="22" spans="1:9">
      <c r="A22" s="83" t="s">
        <v>120</v>
      </c>
      <c r="B22" s="37" t="s">
        <v>106</v>
      </c>
      <c r="C22" s="32">
        <v>109408867</v>
      </c>
    </row>
    <row r="23" spans="1:9">
      <c r="A23" s="84"/>
      <c r="B23" s="37" t="s">
        <v>107</v>
      </c>
      <c r="C23" s="32">
        <v>0</v>
      </c>
    </row>
    <row r="24" spans="1:9">
      <c r="A24" s="84"/>
      <c r="B24" s="89" t="s">
        <v>108</v>
      </c>
      <c r="C24" s="90"/>
    </row>
    <row r="25" spans="1:9">
      <c r="A25" s="84"/>
      <c r="B25" s="37" t="s">
        <v>109</v>
      </c>
      <c r="C25" s="32">
        <v>266670000</v>
      </c>
    </row>
    <row r="26" spans="1:9" ht="29.1" customHeight="1">
      <c r="A26" s="84"/>
      <c r="B26" s="37" t="s">
        <v>121</v>
      </c>
      <c r="C26" s="32">
        <v>15000000</v>
      </c>
    </row>
    <row r="27" spans="1:9">
      <c r="A27" s="84"/>
      <c r="B27" s="89" t="s">
        <v>122</v>
      </c>
      <c r="C27" s="90"/>
    </row>
    <row r="28" spans="1:9">
      <c r="A28" s="84"/>
      <c r="B28" s="37" t="s">
        <v>123</v>
      </c>
      <c r="C28" s="32">
        <v>0</v>
      </c>
    </row>
    <row r="29" spans="1:9">
      <c r="A29" s="84"/>
      <c r="B29" s="37" t="s">
        <v>106</v>
      </c>
      <c r="C29" s="32">
        <v>0</v>
      </c>
    </row>
    <row r="30" spans="1:9">
      <c r="A30" s="84"/>
      <c r="B30" s="37" t="s">
        <v>107</v>
      </c>
      <c r="C30" s="32">
        <v>0</v>
      </c>
    </row>
    <row r="31" spans="1:9">
      <c r="A31" s="84"/>
      <c r="B31" s="89" t="s">
        <v>124</v>
      </c>
      <c r="C31" s="90"/>
    </row>
    <row r="32" spans="1:9">
      <c r="A32" s="84"/>
      <c r="B32" s="37"/>
      <c r="C32" s="32"/>
    </row>
    <row r="33" spans="1:3">
      <c r="A33" s="84"/>
      <c r="B33" s="37" t="s">
        <v>106</v>
      </c>
      <c r="C33" s="32">
        <v>0</v>
      </c>
    </row>
    <row r="34" spans="1:3">
      <c r="A34" s="84"/>
      <c r="B34" s="37" t="s">
        <v>107</v>
      </c>
      <c r="C34" s="32">
        <v>0</v>
      </c>
    </row>
    <row r="35" spans="1:3">
      <c r="A35" s="84"/>
      <c r="B35" s="89" t="s">
        <v>125</v>
      </c>
      <c r="C35" s="90"/>
    </row>
    <row r="36" spans="1:3">
      <c r="A36" s="84"/>
      <c r="B36" s="37" t="s">
        <v>126</v>
      </c>
      <c r="C36" s="33">
        <v>1</v>
      </c>
    </row>
    <row r="37" spans="1:3">
      <c r="A37" s="84"/>
      <c r="B37" s="37" t="s">
        <v>60</v>
      </c>
      <c r="C37" s="34">
        <v>0</v>
      </c>
    </row>
    <row r="38" spans="1:3">
      <c r="A38" s="84"/>
      <c r="B38" s="37" t="s">
        <v>127</v>
      </c>
      <c r="C38" s="33">
        <v>1</v>
      </c>
    </row>
    <row r="39" spans="1:3">
      <c r="A39" s="24" t="s">
        <v>128</v>
      </c>
      <c r="B39" s="96">
        <f>IFERROR(B20*(VLOOKUP(B18,E15:F17,2,0)),16666)</f>
        <v>16666</v>
      </c>
      <c r="C39" s="96"/>
    </row>
    <row r="40" spans="1:3" ht="93" customHeight="1">
      <c r="A40" s="36" t="s">
        <v>129</v>
      </c>
      <c r="B40" s="97" t="s">
        <v>130</v>
      </c>
      <c r="C40" s="98"/>
    </row>
    <row r="41" spans="1:3" ht="211.5" customHeight="1">
      <c r="A41" s="36" t="s">
        <v>131</v>
      </c>
      <c r="B41" s="94" t="s">
        <v>132</v>
      </c>
      <c r="C41" s="95"/>
    </row>
    <row r="42" spans="1:3" ht="26.1" customHeight="1">
      <c r="A42" s="43" t="s">
        <v>133</v>
      </c>
      <c r="B42" s="43"/>
      <c r="C42" s="43"/>
    </row>
    <row r="43" spans="1:3">
      <c r="A43" s="42" t="s">
        <v>134</v>
      </c>
      <c r="B43" s="93" t="s">
        <v>66</v>
      </c>
      <c r="C43" s="93"/>
    </row>
    <row r="44" spans="1:3" ht="41.1" customHeight="1">
      <c r="A44" s="42" t="s">
        <v>135</v>
      </c>
      <c r="B44" s="93" t="s">
        <v>136</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6" sqref="B6:C6"/>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63" t="s">
        <v>137</v>
      </c>
      <c r="B1" s="63"/>
      <c r="C1" s="63"/>
    </row>
    <row r="2" spans="1:3">
      <c r="A2" s="20" t="s">
        <v>52</v>
      </c>
      <c r="B2" s="64" t="str">
        <f>'AUTOS NOTA 324'!B2:C2</f>
        <v>SINIESTRO 107522146 - LEGIS APJ32274</v>
      </c>
      <c r="C2" s="65"/>
    </row>
    <row r="3" spans="1:3">
      <c r="A3" s="5" t="s">
        <v>1</v>
      </c>
      <c r="B3" s="50" t="str">
        <f>'AUTOS  NOTA 322'!B2:C2</f>
        <v>41001310300520230025900</v>
      </c>
      <c r="C3" s="50"/>
    </row>
    <row r="4" spans="1:3">
      <c r="A4" s="5" t="s">
        <v>3</v>
      </c>
      <c r="B4" s="50" t="str">
        <f>'AUTOS  NOTA 322'!B3:C3</f>
        <v>JUZGADO 05 CIVIL DEL CIRCUITO DE NEIVA</v>
      </c>
      <c r="C4" s="50"/>
    </row>
    <row r="5" spans="1:3">
      <c r="A5" s="5" t="s">
        <v>5</v>
      </c>
      <c r="B5" s="50" t="str">
        <f>'AUTOS  NOTA 322'!B4:C4</f>
        <v>ANDRES FELIPE SIERRA GALINDO - XIMENA GALINDO MANCIPE - ALLIANZ SEGUROS S.A.</v>
      </c>
      <c r="C5" s="50"/>
    </row>
    <row r="6" spans="1:3" ht="15" customHeight="1">
      <c r="A6" s="5" t="s">
        <v>7</v>
      </c>
      <c r="B6" s="50"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50"/>
    </row>
    <row r="7" spans="1:3" ht="15" customHeight="1">
      <c r="A7" s="5" t="s">
        <v>9</v>
      </c>
      <c r="B7" s="50" t="str">
        <f>'AUTOS  NOTA 322'!B6:C6</f>
        <v>DEMANDA DIRECTA</v>
      </c>
      <c r="C7" s="50"/>
    </row>
    <row r="8" spans="1:3" ht="15" customHeight="1">
      <c r="A8" s="31" t="s">
        <v>54</v>
      </c>
      <c r="B8" s="50" t="str">
        <f>'AUTOS  NOTA 322'!B7:C8</f>
        <v>YILBER YORALDO ALDANA MOSQUERA (LESIONADO) - DIANA RAMIREZ MOZAMBITE (FALLECIDA)</v>
      </c>
      <c r="C8" s="50"/>
    </row>
    <row r="9" spans="1:3" ht="18.95" customHeight="1">
      <c r="A9" s="5" t="s">
        <v>138</v>
      </c>
      <c r="B9" s="50"/>
      <c r="C9" s="50"/>
    </row>
    <row r="10" spans="1:3">
      <c r="A10" s="7" t="s">
        <v>119</v>
      </c>
      <c r="B10" s="105">
        <f>'AUTOS NOTA 324'!B20:C20</f>
        <v>391078867</v>
      </c>
      <c r="C10" s="105"/>
    </row>
    <row r="11" spans="1:3">
      <c r="A11" s="7" t="s">
        <v>139</v>
      </c>
      <c r="B11" s="106">
        <f>'AUTOS NOTA 324'!B39:C39</f>
        <v>16666</v>
      </c>
      <c r="C11" s="50"/>
    </row>
    <row r="12" spans="1:3" ht="30">
      <c r="A12" s="7" t="s">
        <v>140</v>
      </c>
      <c r="B12" s="103" t="s">
        <v>141</v>
      </c>
      <c r="C12" s="104"/>
    </row>
    <row r="13" spans="1:3" ht="45">
      <c r="A13" s="5" t="s">
        <v>142</v>
      </c>
      <c r="B13" s="50" t="s">
        <v>66</v>
      </c>
      <c r="C13" s="50"/>
    </row>
    <row r="14" spans="1:3" ht="45">
      <c r="A14" s="5" t="s">
        <v>143</v>
      </c>
      <c r="B14" s="50" t="s">
        <v>66</v>
      </c>
      <c r="C14" s="50"/>
    </row>
    <row r="15" spans="1:3">
      <c r="A15" s="5" t="s">
        <v>144</v>
      </c>
      <c r="B15" s="6" t="s">
        <v>66</v>
      </c>
      <c r="C15" s="6"/>
    </row>
    <row r="16" spans="1:3">
      <c r="A16" s="7" t="s">
        <v>145</v>
      </c>
      <c r="B16" s="50"/>
      <c r="C16" s="50"/>
    </row>
    <row r="17" spans="1:3">
      <c r="A17" s="6" t="s">
        <v>146</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61</v>
      </c>
      <c r="B1" t="s">
        <v>66</v>
      </c>
      <c r="C1" s="9" t="s">
        <v>68</v>
      </c>
      <c r="D1" s="9" t="s">
        <v>147</v>
      </c>
      <c r="E1" s="3" t="s">
        <v>76</v>
      </c>
      <c r="F1" s="2" t="s">
        <v>111</v>
      </c>
      <c r="G1" s="4">
        <v>0</v>
      </c>
      <c r="H1" t="s">
        <v>29</v>
      </c>
      <c r="I1" t="s">
        <v>148</v>
      </c>
      <c r="K1" t="s">
        <v>149</v>
      </c>
      <c r="L1" s="30" t="s">
        <v>150</v>
      </c>
      <c r="M1" t="s">
        <v>62</v>
      </c>
      <c r="N1" t="s">
        <v>111</v>
      </c>
      <c r="O1" t="s">
        <v>151</v>
      </c>
    </row>
    <row r="2" spans="1:15">
      <c r="A2" t="s">
        <v>62</v>
      </c>
      <c r="B2" t="s">
        <v>74</v>
      </c>
      <c r="C2" t="s">
        <v>152</v>
      </c>
      <c r="D2" s="2" t="s">
        <v>153</v>
      </c>
      <c r="E2" s="1" t="s">
        <v>77</v>
      </c>
      <c r="F2" s="2" t="s">
        <v>115</v>
      </c>
      <c r="G2" s="4">
        <v>0.7</v>
      </c>
      <c r="H2" t="s">
        <v>30</v>
      </c>
      <c r="I2" t="s">
        <v>154</v>
      </c>
      <c r="K2" t="s">
        <v>10</v>
      </c>
      <c r="L2" s="30" t="s">
        <v>58</v>
      </c>
      <c r="M2" t="s">
        <v>155</v>
      </c>
      <c r="N2" t="s">
        <v>113</v>
      </c>
      <c r="O2" t="s">
        <v>74</v>
      </c>
    </row>
    <row r="3" spans="1:15">
      <c r="A3" t="s">
        <v>155</v>
      </c>
      <c r="C3" t="s">
        <v>156</v>
      </c>
      <c r="D3" s="2" t="s">
        <v>157</v>
      </c>
      <c r="E3" s="1" t="s">
        <v>158</v>
      </c>
      <c r="F3" s="2" t="s">
        <v>113</v>
      </c>
      <c r="G3" s="4">
        <v>0.3</v>
      </c>
      <c r="H3" t="s">
        <v>159</v>
      </c>
      <c r="I3" t="s">
        <v>160</v>
      </c>
      <c r="L3" s="30" t="s">
        <v>12</v>
      </c>
      <c r="M3" t="s">
        <v>161</v>
      </c>
      <c r="N3" t="s">
        <v>115</v>
      </c>
    </row>
    <row r="4" spans="1:15">
      <c r="A4" t="s">
        <v>161</v>
      </c>
      <c r="C4" t="s">
        <v>69</v>
      </c>
      <c r="E4" s="1" t="s">
        <v>162</v>
      </c>
      <c r="H4" t="s">
        <v>163</v>
      </c>
      <c r="I4" t="s">
        <v>35</v>
      </c>
      <c r="L4" t="s">
        <v>164</v>
      </c>
    </row>
    <row r="5" spans="1:15">
      <c r="A5" t="s">
        <v>165</v>
      </c>
      <c r="E5" s="1" t="s">
        <v>166</v>
      </c>
      <c r="H5" t="s">
        <v>167</v>
      </c>
      <c r="I5" t="s">
        <v>168</v>
      </c>
      <c r="L5" s="30" t="s">
        <v>169</v>
      </c>
    </row>
    <row r="6" spans="1:15">
      <c r="E6" s="1" t="s">
        <v>170</v>
      </c>
      <c r="I6" t="s">
        <v>171</v>
      </c>
      <c r="L6" s="30" t="s">
        <v>172</v>
      </c>
    </row>
    <row r="7" spans="1:15">
      <c r="E7" s="1" t="s">
        <v>173</v>
      </c>
      <c r="I7" t="s">
        <v>174</v>
      </c>
      <c r="L7" s="30" t="s">
        <v>175</v>
      </c>
    </row>
    <row r="8" spans="1:15">
      <c r="E8" s="1" t="s">
        <v>176</v>
      </c>
      <c r="L8" s="30" t="s">
        <v>122</v>
      </c>
    </row>
    <row r="9" spans="1:15">
      <c r="L9" s="30" t="s">
        <v>177</v>
      </c>
    </row>
    <row r="10" spans="1:15">
      <c r="L10" s="30" t="s">
        <v>178</v>
      </c>
    </row>
    <row r="11" spans="1:15">
      <c r="L11" s="30" t="s">
        <v>179</v>
      </c>
    </row>
    <row r="12" spans="1:15">
      <c r="L12" s="30" t="s">
        <v>180</v>
      </c>
    </row>
    <row r="13" spans="1:15">
      <c r="L13" s="30" t="s">
        <v>181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2025-01-15T16:18:12Z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