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ce02698\Downloads\"/>
    </mc:Choice>
  </mc:AlternateContent>
  <xr:revisionPtr revIDLastSave="0" documentId="13_ncr:1_{55B95500-6DE3-43C1-BAAC-BC72CDD88DE3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12" i="17" l="1"/>
  <c r="B11" i="17" s="1"/>
  <c r="B15" i="17" s="1"/>
  <c r="B5" i="17"/>
  <c r="B5" i="12" s="1"/>
  <c r="B12" i="14"/>
  <c r="B2" i="12"/>
  <c r="B7" i="12"/>
  <c r="B6" i="12"/>
  <c r="B4" i="12"/>
  <c r="B15" i="14" l="1"/>
  <c r="B11" i="14"/>
  <c r="B7" i="10"/>
  <c r="B6" i="10"/>
</calcChain>
</file>

<file path=xl/sharedStrings.xml><?xml version="1.0" encoding="utf-8"?>
<sst xmlns="http://schemas.openxmlformats.org/spreadsheetml/2006/main" count="218" uniqueCount="145">
  <si>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</si>
  <si>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</si>
  <si>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</si>
  <si>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</si>
  <si>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</si>
  <si>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</si>
  <si>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</si>
  <si>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</si>
  <si>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</si>
  <si>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</si>
  <si>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</si>
  <si>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</si>
  <si>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</si>
  <si>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</si>
  <si>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</si>
  <si>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</si>
  <si>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</si>
  <si>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</si>
  <si>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</si>
  <si>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</si>
  <si>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</si>
  <si>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</si>
  <si>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</si>
  <si>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</si>
  <si>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</si>
  <si>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</si>
  <si>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</si>
  <si>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</si>
  <si>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</si>
  <si>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</si>
  <si>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</si>
  <si>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</si>
  <si>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</si>
  <si>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</si>
  <si>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</si>
  <si>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</si>
  <si>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</si>
  <si>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</si>
  <si>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</si>
  <si>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</si>
  <si>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</si>
  <si>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</si>
  <si>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</si>
  <si>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</si>
  <si>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</si>
  <si>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</si>
  <si>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</si>
  <si>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</si>
  <si>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</si>
  <si>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</si>
  <si>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</si>
  <si>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</si>
  <si>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</si>
  <si>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</si>
  <si>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</si>
  <si>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</si>
  <si>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</si>
  <si>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</si>
  <si>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</si>
  <si>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</si>
  <si>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</si>
  <si>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</si>
  <si>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</si>
  <si>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</si>
  <si>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</si>
  <si>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</si>
  <si>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</si>
  <si>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</si>
  <si>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</si>
  <si>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</si>
  <si>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</si>
  <si>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</si>
  <si>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</si>
  <si>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</si>
  <si>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</si>
  <si>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</si>
  <si>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</si>
  <si>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</si>
  <si>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</si>
  <si>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</si>
  <si>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</si>
  <si>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</si>
  <si>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</si>
  <si>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</si>
  <si>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</si>
  <si>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</si>
  <si>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</si>
  <si>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</si>
  <si>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</si>
  <si>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</si>
  <si>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</si>
  <si>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</si>
  <si>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</si>
  <si>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</si>
  <si>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</si>
  <si>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</si>
  <si>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</si>
  <si>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</si>
  <si>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</si>
  <si>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</si>
  <si>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</si>
  <si>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</si>
  <si>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</si>
  <si>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</si>
  <si>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</si>
  <si>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</si>
  <si>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</si>
  <si>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</si>
  <si>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</si>
  <si>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</si>
  <si>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</si>
  <si>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</si>
  <si>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</si>
  <si>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</si>
  <si>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</si>
  <si>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</si>
  <si>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</si>
  <si>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</si>
  <si>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</si>
  <si>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CONTRALORÍA GENERAL DE SANTIAGO DE CALI</t>
  </si>
  <si>
    <t>EMPRESAS MUNICIPALES DE CALI – EMCALI E.I.C.E. E.S.P.</t>
  </si>
  <si>
    <t xml:space="preserve">El proceso de responsabilidad fiscal aquí discutido tiene por objeto la investigación de presuntas irregularidades presentadas en la suscripción de los contratos 200-GTI-0640-2017, 200-GTI-0166-2018 y 200-GTI-1421-2018 en los cuales se pactó honorarios muy por encima de los establecidos en la tabla de honorarios establecida por la entidad para los años 2017 y 2018. </t>
  </si>
  <si>
    <t>2017 Y 2018</t>
  </si>
  <si>
    <t>ALLIANZ SEGUROS S.A. 80%
LA PREVISORA S.A. COMPAÑÍA DE SEGUROS 20%</t>
  </si>
  <si>
    <t>ALCANCES FISCALES</t>
  </si>
  <si>
    <t>PRF-1600.20.10.19.1360</t>
  </si>
  <si>
    <t>890.399.003-4</t>
  </si>
  <si>
    <t>TRES (3) pólizas, las cuales son:
la Póliza de manejo No. 21976046/0;
la Póliza de manejo No. 22155640/0 
la Póliza de manejo No. 22335903/0</t>
  </si>
  <si>
    <t>RADICADO</t>
  </si>
  <si>
    <t>CONTRALORÍA</t>
  </si>
  <si>
    <t>DETRIMENTO</t>
  </si>
  <si>
    <t xml:space="preserve">TERCEROS CIVILMENTE RESPONSABLES </t>
  </si>
  <si>
    <r>
      <rPr>
        <b/>
        <sz val="11"/>
        <color theme="1"/>
        <rFont val="Calibri"/>
        <family val="2"/>
        <scheme val="minor"/>
      </rPr>
      <t xml:space="preserve">SINIESTRO </t>
    </r>
    <r>
      <rPr>
        <sz val="11"/>
        <color theme="1"/>
        <rFont val="Calibri"/>
        <family val="2"/>
        <scheme val="minor"/>
      </rPr>
      <t xml:space="preserve">147742235  - </t>
    </r>
    <r>
      <rPr>
        <b/>
        <sz val="11"/>
        <color theme="1"/>
        <rFont val="Calibri"/>
        <family val="2"/>
        <scheme val="minor"/>
      </rPr>
      <t>APLICATIVO</t>
    </r>
    <r>
      <rPr>
        <sz val="11"/>
        <color theme="1"/>
        <rFont val="Calibri"/>
        <family val="2"/>
        <scheme val="minor"/>
      </rPr>
      <t xml:space="preserve"> 214628</t>
    </r>
  </si>
  <si>
    <t>22335903 /0 (Afectada)</t>
  </si>
  <si>
    <t>Alcances fiscales</t>
  </si>
  <si>
    <t>Desde el 21/09/2018 hasta el 20/10/2019</t>
  </si>
  <si>
    <t>ALLIANZ SEGUROS S.A.</t>
  </si>
  <si>
    <t>LA PREVISORA SA COMPAÑIA DE SEGUROS</t>
  </si>
  <si>
    <t>X</t>
  </si>
  <si>
    <t>X- $800.000.000.</t>
  </si>
  <si>
    <t>El valor asegurado se encuentra disponible, ya que no se han efectuado pagos con cargo a la póliza vinculada.</t>
  </si>
  <si>
    <t>X - El valor asegurado se encuentra disponible, ya que no se han efectuado pagos con cargo a la póliza vinculada.</t>
  </si>
  <si>
    <t>N/A</t>
  </si>
  <si>
    <t>X - ALLIANZ SEGUROS S.A. (80%) y LA PREVISORA SA COMPAÑIA DE SEGUROS (20%)</t>
  </si>
  <si>
    <t>X- 10% sobre el valor de la perdida - Mínimo 2 SMLMV.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</si>
</sst>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\ #,##0;\-&quot;$&quot;\ #,##0"/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4" fillId="7" borderId="11" xfId="0" applyFont="1" applyFill="1" applyBorder="1" applyAlignment="1">
      <alignment vertical="center" wrapText="1"/>
    </xf>
    <xf numFmtId="0" fontId="0" fillId="8" borderId="10" xfId="0" applyFill="1" applyBorder="1" applyAlignment="1">
      <alignment horizontal="center" vertical="center"/>
    </xf>
    <xf numFmtId="6" fontId="0" fillId="8" borderId="10" xfId="0" applyNumberForma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9" fontId="0" fillId="0" borderId="1" xfId="0" applyNumberFormat="1" applyBorder="1" applyAlignment="1">
      <alignment vertical="top"/>
    </xf>
    <xf numFmtId="0" fontId="10" fillId="0" borderId="1" xfId="0" applyFont="1" applyBorder="1" applyAlignment="1">
      <alignment horizontal="justify" vertical="top" wrapText="1"/>
    </xf>
    <xf numFmtId="0" fontId="10" fillId="0" borderId="8" xfId="0" applyFont="1" applyBorder="1" applyAlignment="1">
      <alignment vertical="center" wrapText="1"/>
    </xf>
    <xf numFmtId="0" fontId="6" fillId="0" borderId="0" xfId="0" applyFont="1" applyAlignment="1">
      <alignment horizontal="justify" vertical="top"/>
    </xf>
    <xf numFmtId="0" fontId="6" fillId="0" borderId="2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vertical="top" wrapText="1"/>
    </xf>
    <xf numFmtId="14" fontId="6" fillId="0" borderId="2" xfId="0" applyNumberFormat="1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14" fontId="6" fillId="0" borderId="1" xfId="0" applyNumberFormat="1" applyFont="1" applyBorder="1" applyAlignment="1">
      <alignment horizontal="justify" vertical="top"/>
    </xf>
    <xf numFmtId="0" fontId="6" fillId="0" borderId="1" xfId="0" applyFont="1" applyBorder="1" applyAlignment="1">
      <alignment horizontal="justify" vertical="top"/>
    </xf>
    <xf numFmtId="0" fontId="10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49" fontId="6" fillId="0" borderId="1" xfId="0" applyNumberFormat="1" applyFont="1" applyBorder="1" applyAlignment="1">
      <alignment horizontal="justify" vertical="top"/>
    </xf>
    <xf numFmtId="49" fontId="6" fillId="0" borderId="1" xfId="0" applyNumberFormat="1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/>
    </xf>
    <xf numFmtId="0" fontId="6" fillId="0" borderId="3" xfId="0" applyFont="1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6" fontId="6" fillId="0" borderId="1" xfId="0" applyNumberFormat="1" applyFon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2" xfId="1" applyFont="1" applyBorder="1" applyAlignment="1" applyProtection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0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5" fontId="0" fillId="0" borderId="1" xfId="1" applyNumberFormat="1" applyFont="1" applyBorder="1" applyAlignment="1">
      <alignment horizontal="justify" vertical="top"/>
    </xf>
    <xf numFmtId="9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1" xfId="0" applyFont="1" applyBorder="1" applyAlignment="1">
      <alignment horizontal="justify" vertical="center"/>
    </xf>
    <xf numFmtId="5" fontId="0" fillId="0" borderId="1" xfId="1" applyNumberFormat="1" applyFont="1" applyBorder="1" applyAlignment="1">
      <alignment horizontal="left" vertical="center"/>
    </xf>
    <xf numFmtId="5" fontId="0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0" fillId="0" borderId="2" xfId="0" applyFont="1" applyBorder="1" applyAlignment="1">
      <alignment horizontal="left" vertical="top"/>
    </xf>
    <xf numFmtId="0" fontId="0" fillId="0" borderId="3" xfId="0" applyFont="1" applyBorder="1" applyAlignment="1">
      <alignment horizontal="left" vertical="top"/>
    </xf>
    <xf numFmtId="0" fontId="0" fillId="0" borderId="1" xfId="0" applyBorder="1" applyAlignment="1">
      <alignment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453125" defaultRowHeight="14.5" x14ac:dyDescent="0.35"/>
  <sheetData>
    <row r="1" spans="1:1" x14ac:dyDescent="0.35">
      <c r="A1" s="6" t="s">
        <v>0</v>
      </c>
    </row>
    <row r="2" spans="1:1" x14ac:dyDescent="0.35">
      <c r="A2" s="6" t="s">
        <v>1</v>
      </c>
    </row>
    <row r="3" spans="1:1" x14ac:dyDescent="0.35">
      <c r="A3" s="6"/>
    </row>
    <row r="4" spans="1:1" x14ac:dyDescent="0.35">
      <c r="A4" s="6" t="s">
        <v>2</v>
      </c>
    </row>
    <row r="5" spans="1:1" x14ac:dyDescent="0.35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20"/>
  <sheetViews>
    <sheetView zoomScale="90" zoomScaleNormal="90" workbookViewId="0">
      <selection activeCell="B18" sqref="B18:C18"/>
    </sheetView>
  </sheetViews>
  <sheetFormatPr baseColWidth="10" defaultColWidth="0" defaultRowHeight="14.5" x14ac:dyDescent="0.35"/>
  <cols>
    <col min="1" max="1" width="46.1796875" style="6" bestFit="1" customWidth="1"/>
    <col min="2" max="2" width="63.81640625" style="6" customWidth="1"/>
    <col min="3" max="3" width="19.1796875" style="6" customWidth="1"/>
    <col min="4" max="4" width="11.453125" style="2" hidden="1" customWidth="1"/>
    <col min="5" max="16384" width="11.453125" style="2" hidden="1"/>
  </cols>
  <sheetData>
    <row r="1" spans="1:3" ht="18.5" x14ac:dyDescent="0.35">
      <c r="A1" s="44" t="s">
        <v>4</v>
      </c>
      <c r="B1" s="44"/>
      <c r="C1" s="44"/>
    </row>
    <row r="2" spans="1:3" x14ac:dyDescent="0.35">
      <c r="A2" s="29" t="s">
        <v>5</v>
      </c>
      <c r="B2" s="37" t="s">
        <v>125</v>
      </c>
      <c r="C2" s="37"/>
    </row>
    <row r="3" spans="1:3" ht="15" customHeight="1" x14ac:dyDescent="0.35">
      <c r="A3" s="29" t="s">
        <v>6</v>
      </c>
      <c r="B3" s="42" t="s">
        <v>119</v>
      </c>
      <c r="C3" s="43"/>
    </row>
    <row r="4" spans="1:3" x14ac:dyDescent="0.35">
      <c r="A4" s="29" t="s">
        <v>7</v>
      </c>
      <c r="B4" s="42" t="s">
        <v>1</v>
      </c>
      <c r="C4" s="43"/>
    </row>
    <row r="5" spans="1:3" x14ac:dyDescent="0.35">
      <c r="A5" s="29" t="s">
        <v>8</v>
      </c>
      <c r="B5" s="37" t="s">
        <v>3</v>
      </c>
      <c r="C5" s="37"/>
    </row>
    <row r="6" spans="1:3" x14ac:dyDescent="0.35">
      <c r="A6" s="29" t="s">
        <v>9</v>
      </c>
      <c r="B6" s="45" t="s">
        <v>120</v>
      </c>
      <c r="C6" s="46"/>
    </row>
    <row r="7" spans="1:3" x14ac:dyDescent="0.35">
      <c r="A7" s="29" t="s">
        <v>10</v>
      </c>
      <c r="B7" s="47">
        <v>155742411</v>
      </c>
      <c r="C7" s="37"/>
    </row>
    <row r="8" spans="1:3" ht="33" customHeight="1" x14ac:dyDescent="0.35">
      <c r="A8" s="30" t="s">
        <v>11</v>
      </c>
      <c r="B8" s="39" t="s">
        <v>123</v>
      </c>
      <c r="C8" s="37"/>
    </row>
    <row r="9" spans="1:3" ht="19.5" customHeight="1" x14ac:dyDescent="0.35">
      <c r="A9" s="29" t="s">
        <v>12</v>
      </c>
      <c r="B9" s="32" t="s">
        <v>122</v>
      </c>
      <c r="C9" s="33"/>
    </row>
    <row r="10" spans="1:3" x14ac:dyDescent="0.35">
      <c r="A10" s="38" t="s">
        <v>13</v>
      </c>
      <c r="B10" s="39" t="s">
        <v>121</v>
      </c>
      <c r="C10" s="37"/>
    </row>
    <row r="11" spans="1:3" ht="30" customHeight="1" x14ac:dyDescent="0.35">
      <c r="A11" s="38"/>
      <c r="B11" s="37"/>
      <c r="C11" s="37"/>
    </row>
    <row r="12" spans="1:3" ht="36" customHeight="1" x14ac:dyDescent="0.35">
      <c r="A12" s="38"/>
      <c r="B12" s="37"/>
      <c r="C12" s="37"/>
    </row>
    <row r="13" spans="1:3" x14ac:dyDescent="0.35">
      <c r="A13" s="29" t="s">
        <v>14</v>
      </c>
      <c r="B13" s="37" t="s">
        <v>120</v>
      </c>
      <c r="C13" s="37"/>
    </row>
    <row r="14" spans="1:3" ht="17.25" customHeight="1" x14ac:dyDescent="0.35">
      <c r="A14" s="29" t="s">
        <v>15</v>
      </c>
      <c r="B14" s="40" t="s">
        <v>126</v>
      </c>
      <c r="C14" s="40"/>
    </row>
    <row r="15" spans="1:3" ht="68.25" customHeight="1" x14ac:dyDescent="0.35">
      <c r="A15" s="29" t="s">
        <v>16</v>
      </c>
      <c r="B15" s="41" t="s">
        <v>127</v>
      </c>
      <c r="C15" s="40"/>
    </row>
    <row r="16" spans="1:3" ht="22.5" customHeight="1" x14ac:dyDescent="0.35">
      <c r="A16" s="29" t="s">
        <v>17</v>
      </c>
      <c r="B16" s="32" t="s">
        <v>124</v>
      </c>
      <c r="C16" s="33"/>
    </row>
    <row r="17" spans="1:3" ht="18.75" customHeight="1" x14ac:dyDescent="0.35">
      <c r="A17" s="29" t="s">
        <v>18</v>
      </c>
      <c r="B17" s="34">
        <v>45652</v>
      </c>
      <c r="C17" s="35"/>
    </row>
    <row r="18" spans="1:3" x14ac:dyDescent="0.35">
      <c r="A18" s="29" t="s">
        <v>19</v>
      </c>
      <c r="B18" s="34">
        <v>45639</v>
      </c>
      <c r="C18" s="35"/>
    </row>
    <row r="19" spans="1:3" x14ac:dyDescent="0.35">
      <c r="A19" s="29" t="s">
        <v>20</v>
      </c>
      <c r="B19" s="36">
        <v>45656</v>
      </c>
      <c r="C19" s="37"/>
    </row>
    <row r="20" spans="1:3" x14ac:dyDescent="0.35">
      <c r="A20" s="31"/>
      <c r="B20" s="31"/>
      <c r="C20" s="31"/>
    </row>
  </sheetData>
  <mergeCells count="18">
    <mergeCell ref="B8:C8"/>
    <mergeCell ref="B4:C4"/>
    <mergeCell ref="B3:C3"/>
    <mergeCell ref="A1:C1"/>
    <mergeCell ref="B2:C2"/>
    <mergeCell ref="B5:C5"/>
    <mergeCell ref="B6:C6"/>
    <mergeCell ref="B7:C7"/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7"/>
  <sheetViews>
    <sheetView tabSelected="1" zoomScale="90" zoomScaleNormal="90" workbookViewId="0">
      <selection activeCell="A42" sqref="A42:B42"/>
    </sheetView>
  </sheetViews>
  <sheetFormatPr baseColWidth="10" defaultColWidth="0" defaultRowHeight="14.5" x14ac:dyDescent="0.35"/>
  <cols>
    <col min="1" max="1" width="44.453125" style="18" customWidth="1"/>
    <col min="2" max="2" width="36.26953125" customWidth="1"/>
    <col min="3" max="3" width="64.453125" customWidth="1"/>
    <col min="4" max="16384" width="11.453125" hidden="1"/>
  </cols>
  <sheetData>
    <row r="1" spans="1:3" ht="18.5" x14ac:dyDescent="0.35">
      <c r="A1" s="57" t="s">
        <v>21</v>
      </c>
      <c r="B1" s="57"/>
      <c r="C1" s="57"/>
    </row>
    <row r="2" spans="1:3" x14ac:dyDescent="0.35">
      <c r="A2" s="5" t="s">
        <v>22</v>
      </c>
      <c r="B2" s="50" t="s">
        <v>132</v>
      </c>
      <c r="C2" s="51"/>
    </row>
    <row r="3" spans="1:3" s="18" customFormat="1" x14ac:dyDescent="0.35">
      <c r="A3" s="5" t="s">
        <v>128</v>
      </c>
      <c r="B3" s="48" t="str">
        <f>'GENERALES NOTA 322'!B2:C2</f>
        <v>PRF-1600.20.10.19.1360</v>
      </c>
      <c r="C3" s="48"/>
    </row>
    <row r="4" spans="1:3" s="2" customFormat="1" ht="14.5" customHeight="1" x14ac:dyDescent="0.35">
      <c r="A4" s="5" t="s">
        <v>129</v>
      </c>
      <c r="B4" s="48" t="str">
        <f>'GENERALES NOTA 322'!B3:C3</f>
        <v>CONTRALORÍA GENERAL DE SANTIAGO DE CALI</v>
      </c>
      <c r="C4" s="48"/>
    </row>
    <row r="5" spans="1:3" s="2" customFormat="1" x14ac:dyDescent="0.35">
      <c r="A5" s="5" t="s">
        <v>85</v>
      </c>
      <c r="B5" s="48" t="str">
        <f>'GENERALES NOTA 322'!B6:C6</f>
        <v>EMPRESAS MUNICIPALES DE CALI – EMCALI E.I.C.E. E.S.P.</v>
      </c>
      <c r="C5" s="48"/>
    </row>
    <row r="6" spans="1:3" s="2" customFormat="1" x14ac:dyDescent="0.35">
      <c r="A6" s="5" t="s">
        <v>130</v>
      </c>
      <c r="B6" s="87">
        <f>'GENERALES NOTA 322'!B7:C7</f>
        <v>155742411</v>
      </c>
      <c r="C6" s="87"/>
    </row>
    <row r="7" spans="1:3" s="2" customFormat="1" ht="32.25" customHeight="1" x14ac:dyDescent="0.35">
      <c r="A7" s="84" t="s">
        <v>131</v>
      </c>
      <c r="B7" s="48" t="str">
        <f>'GENERALES NOTA 322'!B8:C8</f>
        <v>ALLIANZ SEGUROS S.A. 80%
LA PREVISORA S.A. COMPAÑÍA DE SEGUROS 20%</v>
      </c>
      <c r="C7" s="48"/>
    </row>
    <row r="8" spans="1:3" x14ac:dyDescent="0.35">
      <c r="A8" s="19" t="s">
        <v>23</v>
      </c>
      <c r="B8" s="48" t="s">
        <v>133</v>
      </c>
      <c r="C8" s="48"/>
    </row>
    <row r="9" spans="1:3" x14ac:dyDescent="0.35">
      <c r="A9" s="19" t="s">
        <v>24</v>
      </c>
      <c r="B9" s="48" t="s">
        <v>134</v>
      </c>
      <c r="C9" s="48"/>
    </row>
    <row r="10" spans="1:3" ht="29" x14ac:dyDescent="0.35">
      <c r="A10" s="91" t="s">
        <v>25</v>
      </c>
      <c r="B10" s="92">
        <v>800000000</v>
      </c>
      <c r="C10" s="93" t="s">
        <v>140</v>
      </c>
    </row>
    <row r="11" spans="1:3" x14ac:dyDescent="0.35">
      <c r="A11" s="19" t="s">
        <v>26</v>
      </c>
      <c r="B11" s="55" t="s">
        <v>111</v>
      </c>
      <c r="C11" s="56"/>
    </row>
    <row r="12" spans="1:3" x14ac:dyDescent="0.35">
      <c r="A12" s="19" t="s">
        <v>27</v>
      </c>
      <c r="B12" s="48" t="s">
        <v>135</v>
      </c>
      <c r="C12" s="48"/>
    </row>
    <row r="13" spans="1:3" x14ac:dyDescent="0.35">
      <c r="A13" s="19" t="s">
        <v>28</v>
      </c>
      <c r="B13" s="48" t="s">
        <v>89</v>
      </c>
      <c r="C13" s="48"/>
    </row>
    <row r="14" spans="1:3" x14ac:dyDescent="0.35">
      <c r="A14" s="19" t="s">
        <v>29</v>
      </c>
      <c r="B14" s="48" t="s">
        <v>89</v>
      </c>
      <c r="C14" s="48"/>
    </row>
    <row r="15" spans="1:3" x14ac:dyDescent="0.35">
      <c r="A15" s="81" t="s">
        <v>30</v>
      </c>
      <c r="B15" s="48" t="s">
        <v>95</v>
      </c>
      <c r="C15" s="48"/>
    </row>
    <row r="16" spans="1:3" x14ac:dyDescent="0.35">
      <c r="A16" s="82"/>
      <c r="B16" s="85" t="s">
        <v>31</v>
      </c>
      <c r="C16" s="85" t="s">
        <v>32</v>
      </c>
    </row>
    <row r="17" spans="1:3" x14ac:dyDescent="0.35">
      <c r="A17" s="82"/>
      <c r="B17" s="8" t="s">
        <v>136</v>
      </c>
      <c r="C17" s="88">
        <v>0.8</v>
      </c>
    </row>
    <row r="18" spans="1:3" ht="29" x14ac:dyDescent="0.35">
      <c r="A18" s="82"/>
      <c r="B18" s="12" t="s">
        <v>137</v>
      </c>
      <c r="C18" s="88">
        <v>0.2</v>
      </c>
    </row>
    <row r="19" spans="1:3" x14ac:dyDescent="0.35">
      <c r="A19" s="19" t="s">
        <v>33</v>
      </c>
      <c r="B19" s="48" t="s">
        <v>94</v>
      </c>
      <c r="C19" s="48"/>
    </row>
    <row r="20" spans="1:3" x14ac:dyDescent="0.35">
      <c r="A20" s="19" t="s">
        <v>34</v>
      </c>
      <c r="B20" s="55"/>
      <c r="C20" s="56"/>
    </row>
    <row r="21" spans="1:3" x14ac:dyDescent="0.35">
      <c r="A21" s="83" t="s">
        <v>35</v>
      </c>
      <c r="B21" s="48" t="s">
        <v>94</v>
      </c>
      <c r="C21" s="48"/>
    </row>
    <row r="22" spans="1:3" x14ac:dyDescent="0.35">
      <c r="A22" s="86" t="s">
        <v>36</v>
      </c>
      <c r="B22" s="86"/>
      <c r="C22" s="86"/>
    </row>
    <row r="23" spans="1:3" x14ac:dyDescent="0.35">
      <c r="A23" s="50" t="s">
        <v>37</v>
      </c>
      <c r="B23" s="51"/>
      <c r="C23" s="17" t="s">
        <v>138</v>
      </c>
    </row>
    <row r="24" spans="1:3" x14ac:dyDescent="0.35">
      <c r="A24" s="50" t="s">
        <v>38</v>
      </c>
      <c r="B24" s="51"/>
      <c r="C24" s="17" t="s">
        <v>139</v>
      </c>
    </row>
    <row r="25" spans="1:3" ht="31.5" customHeight="1" x14ac:dyDescent="0.35">
      <c r="A25" s="89" t="s">
        <v>39</v>
      </c>
      <c r="B25" s="90"/>
      <c r="C25" s="94" t="s">
        <v>141</v>
      </c>
    </row>
    <row r="26" spans="1:3" x14ac:dyDescent="0.35">
      <c r="A26" s="95" t="s">
        <v>40</v>
      </c>
      <c r="B26" s="96"/>
      <c r="C26" s="17" t="s">
        <v>142</v>
      </c>
    </row>
    <row r="27" spans="1:3" ht="29" x14ac:dyDescent="0.35">
      <c r="A27" s="50" t="s">
        <v>41</v>
      </c>
      <c r="B27" s="51"/>
      <c r="C27" s="97" t="s">
        <v>143</v>
      </c>
    </row>
    <row r="28" spans="1:3" x14ac:dyDescent="0.35">
      <c r="A28" s="50" t="s">
        <v>42</v>
      </c>
      <c r="B28" s="51"/>
      <c r="C28" s="28" t="s">
        <v>144</v>
      </c>
    </row>
    <row r="29" spans="1:3" x14ac:dyDescent="0.35">
      <c r="A29" s="50" t="s">
        <v>43</v>
      </c>
      <c r="B29" s="51"/>
      <c r="C29" s="17" t="s">
        <v>142</v>
      </c>
    </row>
    <row r="30" spans="1:3" x14ac:dyDescent="0.35">
      <c r="A30" s="52" t="s">
        <v>44</v>
      </c>
      <c r="B30" s="53"/>
      <c r="C30" s="17" t="s">
        <v>142</v>
      </c>
    </row>
    <row r="31" spans="1:3" x14ac:dyDescent="0.35">
      <c r="A31" s="54" t="s">
        <v>45</v>
      </c>
      <c r="B31" s="54"/>
      <c r="C31" s="54"/>
    </row>
    <row r="32" spans="1:3" x14ac:dyDescent="0.35">
      <c r="A32" s="49" t="s">
        <v>46</v>
      </c>
      <c r="B32" s="49"/>
      <c r="C32" s="17" t="s">
        <v>142</v>
      </c>
    </row>
    <row r="33" spans="1:3" x14ac:dyDescent="0.35">
      <c r="A33" s="49" t="s">
        <v>47</v>
      </c>
      <c r="B33" s="49"/>
      <c r="C33" s="17" t="s">
        <v>142</v>
      </c>
    </row>
    <row r="34" spans="1:3" x14ac:dyDescent="0.35">
      <c r="A34" s="49" t="s">
        <v>48</v>
      </c>
      <c r="B34" s="49"/>
      <c r="C34" s="17" t="s">
        <v>142</v>
      </c>
    </row>
    <row r="35" spans="1:3" x14ac:dyDescent="0.35">
      <c r="A35" s="49" t="s">
        <v>49</v>
      </c>
      <c r="B35" s="49"/>
      <c r="C35" s="17" t="s">
        <v>142</v>
      </c>
    </row>
    <row r="36" spans="1:3" x14ac:dyDescent="0.35">
      <c r="A36" s="49" t="s">
        <v>50</v>
      </c>
      <c r="B36" s="49"/>
      <c r="C36" s="17" t="s">
        <v>142</v>
      </c>
    </row>
    <row r="37" spans="1:3" x14ac:dyDescent="0.35">
      <c r="A37" s="49" t="s">
        <v>51</v>
      </c>
      <c r="B37" s="49"/>
      <c r="C37" s="17" t="s">
        <v>142</v>
      </c>
    </row>
    <row r="38" spans="1:3" x14ac:dyDescent="0.35">
      <c r="A38" s="49" t="s">
        <v>52</v>
      </c>
      <c r="B38" s="49"/>
      <c r="C38" s="17" t="s">
        <v>142</v>
      </c>
    </row>
    <row r="39" spans="1:3" x14ac:dyDescent="0.35">
      <c r="A39" s="49" t="s">
        <v>53</v>
      </c>
      <c r="B39" s="49"/>
      <c r="C39" s="17" t="s">
        <v>142</v>
      </c>
    </row>
    <row r="40" spans="1:3" x14ac:dyDescent="0.35">
      <c r="A40" s="49" t="s">
        <v>54</v>
      </c>
      <c r="B40" s="49"/>
      <c r="C40" s="17" t="s">
        <v>142</v>
      </c>
    </row>
    <row r="41" spans="1:3" x14ac:dyDescent="0.35">
      <c r="A41" s="49" t="s">
        <v>55</v>
      </c>
      <c r="B41" s="49"/>
      <c r="C41" s="17" t="s">
        <v>142</v>
      </c>
    </row>
    <row r="42" spans="1:3" x14ac:dyDescent="0.35">
      <c r="A42" s="49" t="s">
        <v>56</v>
      </c>
      <c r="B42" s="49"/>
      <c r="C42" s="17" t="s">
        <v>142</v>
      </c>
    </row>
    <row r="43" spans="1:3" x14ac:dyDescent="0.35">
      <c r="A43" s="49" t="s">
        <v>57</v>
      </c>
      <c r="B43" s="49"/>
      <c r="C43" s="17" t="s">
        <v>142</v>
      </c>
    </row>
    <row r="44" spans="1:3" x14ac:dyDescent="0.35">
      <c r="A44" s="49" t="s">
        <v>58</v>
      </c>
      <c r="B44" s="49"/>
      <c r="C44" s="17" t="s">
        <v>142</v>
      </c>
    </row>
    <row r="45" spans="1:3" x14ac:dyDescent="0.35">
      <c r="A45" s="49" t="s">
        <v>59</v>
      </c>
      <c r="B45" s="49"/>
      <c r="C45" s="17" t="s">
        <v>142</v>
      </c>
    </row>
    <row r="46" spans="1:3" x14ac:dyDescent="0.35">
      <c r="A46" s="49" t="s">
        <v>60</v>
      </c>
      <c r="B46" s="49"/>
      <c r="C46" s="17" t="s">
        <v>142</v>
      </c>
    </row>
    <row r="47" spans="1:3" x14ac:dyDescent="0.35">
      <c r="A47" s="49" t="s">
        <v>61</v>
      </c>
      <c r="B47" s="49"/>
      <c r="C47" s="17" t="s">
        <v>142</v>
      </c>
    </row>
  </sheetData>
  <mergeCells count="44">
    <mergeCell ref="A25:B25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8"/>
    <mergeCell ref="B15:C15"/>
    <mergeCell ref="B19:C19"/>
    <mergeCell ref="B20:C20"/>
    <mergeCell ref="B21:C21"/>
    <mergeCell ref="A22:C22"/>
    <mergeCell ref="A23:B23"/>
    <mergeCell ref="A24:B24"/>
    <mergeCell ref="A42:B42"/>
    <mergeCell ref="A36:B36"/>
    <mergeCell ref="A31:C31"/>
    <mergeCell ref="A32:B32"/>
    <mergeCell ref="A33:B33"/>
    <mergeCell ref="A34:B34"/>
    <mergeCell ref="A35:B35"/>
    <mergeCell ref="A26:B26"/>
    <mergeCell ref="B3:C3"/>
    <mergeCell ref="A45:B45"/>
    <mergeCell ref="A46:B46"/>
    <mergeCell ref="A47:B47"/>
    <mergeCell ref="A43:B43"/>
    <mergeCell ref="A27:B27"/>
    <mergeCell ref="A28:B28"/>
    <mergeCell ref="A29:B29"/>
    <mergeCell ref="A30:B30"/>
    <mergeCell ref="A44:B44"/>
    <mergeCell ref="A37:B37"/>
    <mergeCell ref="A38:B38"/>
    <mergeCell ref="A39:B39"/>
    <mergeCell ref="A40:B40"/>
    <mergeCell ref="A41:B4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B20:C20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B21:C21 B13:C14 B19:C19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4.5" x14ac:dyDescent="0.35"/>
  <cols>
    <col min="1" max="1" width="41.81640625" style="24" customWidth="1"/>
    <col min="2" max="2" width="30.54296875" style="24" customWidth="1"/>
    <col min="3" max="3" width="76.1796875" style="24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59" t="s">
        <v>62</v>
      </c>
      <c r="B1" s="59"/>
      <c r="C1" s="59"/>
    </row>
    <row r="2" spans="1:6" x14ac:dyDescent="0.35">
      <c r="A2" s="20" t="s">
        <v>22</v>
      </c>
      <c r="B2" s="60" t="str">
        <f>'GENERALES NOTA 321'!B2:C2</f>
        <v>SINIESTRO 147742235  - APLICATIVO 214628</v>
      </c>
      <c r="C2" s="61"/>
    </row>
    <row r="3" spans="1:6" x14ac:dyDescent="0.35">
      <c r="A3" s="21" t="s">
        <v>5</v>
      </c>
      <c r="B3" s="62" t="str">
        <f>'GENERALES NOTA 322'!B2:C2</f>
        <v>PRF-1600.20.10.19.1360</v>
      </c>
      <c r="C3" s="63"/>
    </row>
    <row r="4" spans="1:6" s="2" customFormat="1" x14ac:dyDescent="0.35">
      <c r="A4" s="22" t="s">
        <v>6</v>
      </c>
      <c r="B4" s="64" t="str">
        <f>'GENERALES NOTA 322'!B3:C3</f>
        <v>CONTRALORÍA GENERAL DE SANTIAGO DE CALI</v>
      </c>
      <c r="C4" s="64"/>
    </row>
    <row r="5" spans="1:6" s="2" customFormat="1" x14ac:dyDescent="0.35">
      <c r="A5" s="22" t="s">
        <v>9</v>
      </c>
      <c r="B5" s="60" t="str">
        <f>'GENERALES NOTA 321'!B5:C5</f>
        <v>EMPRESAS MUNICIPALES DE CALI – EMCALI E.I.C.E. E.S.P.</v>
      </c>
      <c r="C5" s="61"/>
    </row>
    <row r="6" spans="1:6" s="2" customFormat="1" x14ac:dyDescent="0.35">
      <c r="A6" s="5" t="s">
        <v>63</v>
      </c>
      <c r="B6" s="65">
        <f>'GENERALES NOTA 321'!B10:C10</f>
        <v>800000000</v>
      </c>
      <c r="C6" s="66"/>
    </row>
    <row r="7" spans="1:6" s="2" customFormat="1" x14ac:dyDescent="0.35">
      <c r="A7" s="5" t="s">
        <v>10</v>
      </c>
      <c r="B7" s="58">
        <f>'GENERALES NOTA 322'!B7:C7</f>
        <v>155742411</v>
      </c>
      <c r="C7" s="58"/>
    </row>
    <row r="8" spans="1:6" s="2" customFormat="1" ht="33.75" customHeight="1" x14ac:dyDescent="0.35">
      <c r="A8" s="22" t="s">
        <v>11</v>
      </c>
      <c r="B8" s="64" t="str">
        <f>'GENERALES NOTA 322'!B8:C8</f>
        <v>ALLIANZ SEGUROS S.A. 80%
LA PREVISORA S.A. COMPAÑÍA DE SEGUROS 20%</v>
      </c>
      <c r="C8" s="64"/>
    </row>
    <row r="9" spans="1:6" ht="23.25" customHeight="1" x14ac:dyDescent="0.35">
      <c r="A9" s="23" t="s">
        <v>64</v>
      </c>
      <c r="B9" s="62" t="s">
        <v>65</v>
      </c>
      <c r="C9" s="63"/>
    </row>
    <row r="10" spans="1:6" ht="58" x14ac:dyDescent="0.35">
      <c r="A10" s="22" t="s">
        <v>66</v>
      </c>
      <c r="B10" s="68"/>
      <c r="C10" s="69"/>
      <c r="E10" t="s">
        <v>67</v>
      </c>
      <c r="F10" s="11">
        <v>0.7</v>
      </c>
    </row>
    <row r="11" spans="1:6" x14ac:dyDescent="0.35">
      <c r="A11" s="27" t="s">
        <v>68</v>
      </c>
      <c r="B11" s="70">
        <f>(B12-B14)*B13</f>
        <v>155742411</v>
      </c>
      <c r="C11" s="71"/>
      <c r="E11" t="s">
        <v>65</v>
      </c>
      <c r="F11" s="11">
        <v>0.3</v>
      </c>
    </row>
    <row r="12" spans="1:6" x14ac:dyDescent="0.35">
      <c r="A12" s="10" t="s">
        <v>69</v>
      </c>
      <c r="B12" s="74">
        <f>MIN(B6,B7)</f>
        <v>155742411</v>
      </c>
      <c r="C12" s="75"/>
      <c r="F12" s="11"/>
    </row>
    <row r="13" spans="1:6" x14ac:dyDescent="0.35">
      <c r="A13" s="23" t="s">
        <v>30</v>
      </c>
      <c r="B13" s="76">
        <v>1</v>
      </c>
      <c r="C13" s="76"/>
      <c r="F13" s="11"/>
    </row>
    <row r="14" spans="1:6" x14ac:dyDescent="0.35">
      <c r="A14" s="23" t="s">
        <v>70</v>
      </c>
      <c r="B14" s="77">
        <v>0</v>
      </c>
      <c r="C14" s="78"/>
      <c r="F14" s="11"/>
    </row>
    <row r="15" spans="1:6" x14ac:dyDescent="0.35">
      <c r="A15" s="26" t="s">
        <v>71</v>
      </c>
      <c r="B15" s="72">
        <f>IFERROR(B11*(VLOOKUP(B9,E10:F15,2,0)),16666)</f>
        <v>46722723.299999997</v>
      </c>
      <c r="C15" s="73"/>
    </row>
    <row r="16" spans="1:6" ht="180" customHeight="1" x14ac:dyDescent="0.35">
      <c r="A16" s="22" t="s">
        <v>72</v>
      </c>
      <c r="B16" s="62"/>
      <c r="C16" s="63"/>
    </row>
    <row r="17" spans="1:3" ht="87" x14ac:dyDescent="0.35">
      <c r="A17" s="22" t="s">
        <v>73</v>
      </c>
      <c r="B17" s="67"/>
      <c r="C17" s="67"/>
    </row>
    <row r="19" spans="1:3" x14ac:dyDescent="0.35">
      <c r="B19" s="25"/>
      <c r="C19" s="25"/>
    </row>
    <row r="20" spans="1:3" x14ac:dyDescent="0.35">
      <c r="B20" s="25"/>
      <c r="C20" s="25"/>
    </row>
    <row r="21" spans="1:3" x14ac:dyDescent="0.35">
      <c r="B21" s="25"/>
      <c r="C21" s="25"/>
    </row>
    <row r="22" spans="1:3" x14ac:dyDescent="0.35">
      <c r="B22" s="25"/>
      <c r="C22" s="25"/>
    </row>
    <row r="23" spans="1:3" x14ac:dyDescent="0.35">
      <c r="B23" s="25"/>
      <c r="C23" s="25"/>
    </row>
    <row r="24" spans="1:3" x14ac:dyDescent="0.35">
      <c r="B24" s="25"/>
      <c r="C24" s="25"/>
    </row>
    <row r="25" spans="1:3" x14ac:dyDescent="0.35">
      <c r="B25" s="25"/>
      <c r="C25" s="25"/>
    </row>
    <row r="26" spans="1:3" x14ac:dyDescent="0.35">
      <c r="B26" s="25"/>
      <c r="C26" s="25"/>
    </row>
    <row r="27" spans="1:3" x14ac:dyDescent="0.35">
      <c r="B27" s="25"/>
      <c r="C27" s="25"/>
    </row>
    <row r="28" spans="1:3" x14ac:dyDescent="0.35">
      <c r="B28" s="25"/>
      <c r="C28" s="25"/>
    </row>
    <row r="29" spans="1:3" x14ac:dyDescent="0.35">
      <c r="B29" s="25"/>
      <c r="C29" s="25"/>
    </row>
    <row r="30" spans="1:3" x14ac:dyDescent="0.35">
      <c r="B30" s="25"/>
      <c r="C30" s="25"/>
    </row>
    <row r="31" spans="1:3" x14ac:dyDescent="0.35">
      <c r="B31" s="25"/>
      <c r="C31" s="25"/>
    </row>
    <row r="32" spans="1:3" x14ac:dyDescent="0.35">
      <c r="B32" s="25"/>
      <c r="C32" s="25"/>
    </row>
    <row r="33" spans="2:3" x14ac:dyDescent="0.35">
      <c r="B33" s="25"/>
      <c r="C33" s="25"/>
    </row>
    <row r="34" spans="2:3" x14ac:dyDescent="0.35">
      <c r="B34" s="25"/>
      <c r="C34" s="25"/>
    </row>
    <row r="35" spans="2:3" x14ac:dyDescent="0.35">
      <c r="B35" s="25"/>
      <c r="C35" s="25"/>
    </row>
    <row r="36" spans="2:3" x14ac:dyDescent="0.35">
      <c r="B36" s="25"/>
      <c r="C36" s="25"/>
    </row>
    <row r="37" spans="2:3" x14ac:dyDescent="0.35">
      <c r="B37" s="25"/>
      <c r="C37" s="25"/>
    </row>
    <row r="38" spans="2:3" x14ac:dyDescent="0.35">
      <c r="B38" s="25"/>
      <c r="C38" s="25"/>
    </row>
    <row r="39" spans="2:3" x14ac:dyDescent="0.35">
      <c r="B39" s="25"/>
      <c r="C39" s="25"/>
    </row>
    <row r="40" spans="2:3" x14ac:dyDescent="0.35">
      <c r="B40" s="25"/>
      <c r="C40" s="25"/>
    </row>
    <row r="41" spans="2:3" x14ac:dyDescent="0.35">
      <c r="B41" s="25"/>
      <c r="C41" s="25"/>
    </row>
    <row r="42" spans="2:3" x14ac:dyDescent="0.35">
      <c r="B42" s="25"/>
      <c r="C42" s="25"/>
    </row>
    <row r="43" spans="2:3" x14ac:dyDescent="0.35">
      <c r="B43" s="25"/>
      <c r="C43" s="25"/>
    </row>
    <row r="44" spans="2:3" x14ac:dyDescent="0.35">
      <c r="B44" s="25"/>
      <c r="C44" s="25"/>
    </row>
    <row r="45" spans="2:3" x14ac:dyDescent="0.35">
      <c r="B45" s="25"/>
      <c r="C45" s="25"/>
    </row>
    <row r="46" spans="2:3" x14ac:dyDescent="0.35">
      <c r="B46" s="25"/>
      <c r="C46" s="25"/>
    </row>
    <row r="47" spans="2:3" x14ac:dyDescent="0.35">
      <c r="B47" s="25"/>
      <c r="C47" s="25"/>
    </row>
    <row r="48" spans="2:3" x14ac:dyDescent="0.35">
      <c r="B48" s="25"/>
      <c r="C48" s="25"/>
    </row>
    <row r="49" spans="2:3" x14ac:dyDescent="0.35">
      <c r="B49" s="25"/>
      <c r="C49" s="25"/>
    </row>
    <row r="50" spans="2:3" x14ac:dyDescent="0.35">
      <c r="B50" s="25"/>
      <c r="C50" s="25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4.5" x14ac:dyDescent="0.35"/>
  <cols>
    <col min="1" max="1" width="41.81640625" style="24" customWidth="1"/>
    <col min="2" max="2" width="30.54296875" style="24" customWidth="1"/>
    <col min="3" max="3" width="76.1796875" style="24" customWidth="1"/>
    <col min="4" max="8" width="11.453125" hidden="1" customWidth="1"/>
    <col min="9" max="9" width="12" hidden="1" customWidth="1"/>
    <col min="10" max="10" width="11.453125" hidden="1"/>
    <col min="11" max="11" width="5" hidden="1"/>
    <col min="12" max="16383" width="11.453125" hidden="1"/>
    <col min="16384" max="16384" width="6.81640625" hidden="1"/>
  </cols>
  <sheetData>
    <row r="1" spans="1:6" ht="18.5" x14ac:dyDescent="0.35">
      <c r="A1" s="59" t="s">
        <v>62</v>
      </c>
      <c r="B1" s="59"/>
      <c r="C1" s="59"/>
    </row>
    <row r="2" spans="1:6" x14ac:dyDescent="0.35">
      <c r="A2" s="20" t="s">
        <v>22</v>
      </c>
      <c r="B2" s="60" t="str">
        <f>'GENERALES NOTA 321'!B2:C2</f>
        <v>SINIESTRO 147742235  - APLICATIVO 214628</v>
      </c>
      <c r="C2" s="61"/>
    </row>
    <row r="3" spans="1:6" x14ac:dyDescent="0.35">
      <c r="A3" s="21" t="s">
        <v>5</v>
      </c>
      <c r="B3" s="62" t="str">
        <f>'GENERALES NOTA 322'!B2:C2</f>
        <v>PRF-1600.20.10.19.1360</v>
      </c>
      <c r="C3" s="63"/>
    </row>
    <row r="4" spans="1:6" s="2" customFormat="1" x14ac:dyDescent="0.35">
      <c r="A4" s="22" t="s">
        <v>6</v>
      </c>
      <c r="B4" s="64" t="str">
        <f>'GENERALES NOTA 322'!B3:C3</f>
        <v>CONTRALORÍA GENERAL DE SANTIAGO DE CALI</v>
      </c>
      <c r="C4" s="64"/>
    </row>
    <row r="5" spans="1:6" s="2" customFormat="1" x14ac:dyDescent="0.35">
      <c r="A5" s="22" t="s">
        <v>9</v>
      </c>
      <c r="B5" s="60" t="str">
        <f>'GENERALES NOTA 321'!B5:C5</f>
        <v>EMPRESAS MUNICIPALES DE CALI – EMCALI E.I.C.E. E.S.P.</v>
      </c>
      <c r="C5" s="61"/>
    </row>
    <row r="6" spans="1:6" s="2" customFormat="1" x14ac:dyDescent="0.35">
      <c r="A6" s="5" t="s">
        <v>63</v>
      </c>
      <c r="B6" s="65">
        <f>'GENERALES NOTA 321'!B10:C10</f>
        <v>800000000</v>
      </c>
      <c r="C6" s="66"/>
    </row>
    <row r="7" spans="1:6" s="2" customFormat="1" x14ac:dyDescent="0.35">
      <c r="A7" s="5" t="s">
        <v>10</v>
      </c>
      <c r="B7" s="58">
        <f>'GENERALES NOTA 322'!B7:C7</f>
        <v>155742411</v>
      </c>
      <c r="C7" s="58"/>
    </row>
    <row r="8" spans="1:6" s="2" customFormat="1" x14ac:dyDescent="0.35">
      <c r="A8" s="22" t="s">
        <v>11</v>
      </c>
      <c r="B8" s="64" t="str">
        <f>'GENERALES NOTA 322'!B8:C8</f>
        <v>ALLIANZ SEGUROS S.A. 80%
LA PREVISORA S.A. COMPAÑÍA DE SEGUROS 20%</v>
      </c>
      <c r="C8" s="64"/>
    </row>
    <row r="9" spans="1:6" ht="23.25" customHeight="1" x14ac:dyDescent="0.35">
      <c r="A9" s="23" t="s">
        <v>64</v>
      </c>
      <c r="B9" s="62" t="s">
        <v>74</v>
      </c>
      <c r="C9" s="63"/>
    </row>
    <row r="10" spans="1:6" ht="58" x14ac:dyDescent="0.35">
      <c r="A10" s="22" t="s">
        <v>66</v>
      </c>
      <c r="B10" s="68"/>
      <c r="C10" s="69"/>
      <c r="E10" t="s">
        <v>67</v>
      </c>
      <c r="F10" s="11">
        <v>0.7</v>
      </c>
    </row>
    <row r="11" spans="1:6" x14ac:dyDescent="0.35">
      <c r="A11" s="27" t="s">
        <v>68</v>
      </c>
      <c r="B11" s="70">
        <f>(B12-B14)*B13</f>
        <v>155742411</v>
      </c>
      <c r="C11" s="71"/>
      <c r="E11" t="s">
        <v>65</v>
      </c>
      <c r="F11" s="11">
        <v>0.3</v>
      </c>
    </row>
    <row r="12" spans="1:6" x14ac:dyDescent="0.35">
      <c r="A12" s="10" t="s">
        <v>69</v>
      </c>
      <c r="B12" s="74">
        <f>MIN(B6,B7)</f>
        <v>155742411</v>
      </c>
      <c r="C12" s="75"/>
      <c r="F12" s="11"/>
    </row>
    <row r="13" spans="1:6" x14ac:dyDescent="0.35">
      <c r="A13" s="23" t="s">
        <v>30</v>
      </c>
      <c r="B13" s="76">
        <v>1</v>
      </c>
      <c r="C13" s="76"/>
      <c r="F13" s="11"/>
    </row>
    <row r="14" spans="1:6" x14ac:dyDescent="0.35">
      <c r="A14" s="23" t="s">
        <v>70</v>
      </c>
      <c r="B14" s="77">
        <v>0</v>
      </c>
      <c r="C14" s="77"/>
      <c r="F14" s="11"/>
    </row>
    <row r="15" spans="1:6" x14ac:dyDescent="0.35">
      <c r="A15" s="26" t="s">
        <v>71</v>
      </c>
      <c r="B15" s="72">
        <f>IFERROR(B11*(VLOOKUP(B9,E10:F15,2,0)),16666)</f>
        <v>16666</v>
      </c>
      <c r="C15" s="73"/>
    </row>
    <row r="16" spans="1:6" ht="180" customHeight="1" x14ac:dyDescent="0.35">
      <c r="A16" s="22" t="s">
        <v>72</v>
      </c>
      <c r="B16" s="62"/>
      <c r="C16" s="63"/>
    </row>
    <row r="17" spans="1:3" ht="87" x14ac:dyDescent="0.35">
      <c r="A17" s="22" t="s">
        <v>73</v>
      </c>
      <c r="B17" s="67"/>
      <c r="C17" s="67"/>
    </row>
    <row r="19" spans="1:3" x14ac:dyDescent="0.35">
      <c r="B19" s="25"/>
      <c r="C19" s="25"/>
    </row>
    <row r="20" spans="1:3" x14ac:dyDescent="0.35">
      <c r="B20" s="25"/>
      <c r="C20" s="25"/>
    </row>
    <row r="21" spans="1:3" x14ac:dyDescent="0.35">
      <c r="B21" s="25"/>
      <c r="C21" s="25"/>
    </row>
    <row r="22" spans="1:3" x14ac:dyDescent="0.35">
      <c r="B22" s="25"/>
      <c r="C22" s="25"/>
    </row>
    <row r="23" spans="1:3" x14ac:dyDescent="0.35">
      <c r="B23" s="25"/>
      <c r="C23" s="25"/>
    </row>
    <row r="24" spans="1:3" x14ac:dyDescent="0.35">
      <c r="B24" s="25"/>
      <c r="C24" s="25"/>
    </row>
    <row r="25" spans="1:3" x14ac:dyDescent="0.35">
      <c r="B25" s="25"/>
      <c r="C25" s="25"/>
    </row>
    <row r="26" spans="1:3" x14ac:dyDescent="0.35">
      <c r="B26" s="25"/>
      <c r="C26" s="25"/>
    </row>
    <row r="27" spans="1:3" x14ac:dyDescent="0.35">
      <c r="B27" s="25"/>
      <c r="C27" s="25"/>
    </row>
    <row r="28" spans="1:3" x14ac:dyDescent="0.35">
      <c r="B28" s="25"/>
      <c r="C28" s="25"/>
    </row>
    <row r="29" spans="1:3" x14ac:dyDescent="0.35">
      <c r="B29" s="25"/>
      <c r="C29" s="25"/>
    </row>
    <row r="30" spans="1:3" x14ac:dyDescent="0.35">
      <c r="B30" s="25"/>
      <c r="C30" s="25"/>
    </row>
    <row r="31" spans="1:3" x14ac:dyDescent="0.35">
      <c r="B31" s="25"/>
      <c r="C31" s="25"/>
    </row>
    <row r="32" spans="1:3" x14ac:dyDescent="0.35">
      <c r="B32" s="25"/>
      <c r="C32" s="25"/>
    </row>
    <row r="33" spans="2:3" x14ac:dyDescent="0.35">
      <c r="B33" s="25"/>
      <c r="C33" s="25"/>
    </row>
    <row r="34" spans="2:3" x14ac:dyDescent="0.35">
      <c r="B34" s="25"/>
      <c r="C34" s="25"/>
    </row>
    <row r="35" spans="2:3" x14ac:dyDescent="0.35">
      <c r="B35" s="25"/>
      <c r="C35" s="25"/>
    </row>
    <row r="36" spans="2:3" x14ac:dyDescent="0.35">
      <c r="B36" s="25"/>
      <c r="C36" s="25"/>
    </row>
    <row r="37" spans="2:3" x14ac:dyDescent="0.35">
      <c r="B37" s="25"/>
      <c r="C37" s="25"/>
    </row>
    <row r="38" spans="2:3" x14ac:dyDescent="0.35">
      <c r="B38" s="25"/>
      <c r="C38" s="25"/>
    </row>
    <row r="39" spans="2:3" x14ac:dyDescent="0.35">
      <c r="B39" s="25"/>
      <c r="C39" s="25"/>
    </row>
    <row r="40" spans="2:3" x14ac:dyDescent="0.35">
      <c r="B40" s="25"/>
      <c r="C40" s="25"/>
    </row>
    <row r="41" spans="2:3" x14ac:dyDescent="0.35">
      <c r="B41" s="25"/>
      <c r="C41" s="25"/>
    </row>
    <row r="42" spans="2:3" x14ac:dyDescent="0.35">
      <c r="B42" s="25"/>
      <c r="C42" s="25"/>
    </row>
    <row r="43" spans="2:3" x14ac:dyDescent="0.35">
      <c r="B43" s="25"/>
      <c r="C43" s="25"/>
    </row>
    <row r="44" spans="2:3" x14ac:dyDescent="0.35">
      <c r="B44" s="25"/>
      <c r="C44" s="25"/>
    </row>
    <row r="45" spans="2:3" x14ac:dyDescent="0.35">
      <c r="B45" s="25"/>
      <c r="C45" s="25"/>
    </row>
    <row r="46" spans="2:3" x14ac:dyDescent="0.35">
      <c r="B46" s="25"/>
      <c r="C46" s="25"/>
    </row>
    <row r="47" spans="2:3" x14ac:dyDescent="0.35">
      <c r="B47" s="25"/>
      <c r="C47" s="25"/>
    </row>
    <row r="48" spans="2:3" x14ac:dyDescent="0.35">
      <c r="B48" s="25"/>
      <c r="C48" s="25"/>
    </row>
    <row r="49" spans="2:3" x14ac:dyDescent="0.35">
      <c r="B49" s="25"/>
      <c r="C49" s="25"/>
    </row>
    <row r="50" spans="2:3" x14ac:dyDescent="0.35">
      <c r="B50" s="25"/>
      <c r="C50" s="25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1" sqref="B11:C11"/>
    </sheetView>
  </sheetViews>
  <sheetFormatPr baseColWidth="10" defaultColWidth="11.453125" defaultRowHeight="14.5" x14ac:dyDescent="0.35"/>
  <cols>
    <col min="1" max="1" width="35.54296875" customWidth="1"/>
    <col min="2" max="2" width="31.81640625" customWidth="1"/>
    <col min="3" max="3" width="63.1796875" customWidth="1"/>
    <col min="4" max="16383" width="0" hidden="1" customWidth="1"/>
    <col min="16384" max="16384" width="0.81640625" hidden="1" customWidth="1"/>
  </cols>
  <sheetData>
    <row r="1" spans="1:3" ht="18.5" x14ac:dyDescent="0.35">
      <c r="A1" s="57" t="s">
        <v>75</v>
      </c>
      <c r="B1" s="57"/>
      <c r="C1" s="57"/>
    </row>
    <row r="2" spans="1:3" x14ac:dyDescent="0.35">
      <c r="A2" s="9" t="s">
        <v>22</v>
      </c>
      <c r="B2" s="50" t="str">
        <f>'GENERALES NOTA 321'!B2:C2</f>
        <v>SINIESTRO 147742235  - APLICATIVO 214628</v>
      </c>
      <c r="C2" s="51"/>
    </row>
    <row r="3" spans="1:3" x14ac:dyDescent="0.35">
      <c r="A3" s="19" t="s">
        <v>5</v>
      </c>
      <c r="B3" s="50" t="str">
        <f>'GENERALES NOTA 322'!B2:C2</f>
        <v>PRF-1600.20.10.19.1360</v>
      </c>
      <c r="C3" s="51"/>
    </row>
    <row r="4" spans="1:3" s="2" customFormat="1" x14ac:dyDescent="0.35">
      <c r="A4" s="5" t="s">
        <v>6</v>
      </c>
      <c r="B4" s="48" t="str">
        <f>'GENERALES NOTA 322'!B3:C3</f>
        <v>CONTRALORÍA GENERAL DE SANTIAGO DE CALI</v>
      </c>
      <c r="C4" s="48"/>
    </row>
    <row r="5" spans="1:3" s="2" customFormat="1" x14ac:dyDescent="0.35">
      <c r="A5" s="5" t="s">
        <v>9</v>
      </c>
      <c r="B5" s="50" t="str">
        <f>'IMPUTACIÓN- GENERALES NOTA 324 '!B5:C5</f>
        <v>EMPRESAS MUNICIPALES DE CALI – EMCALI E.I.C.E. E.S.P.</v>
      </c>
      <c r="C5" s="51"/>
    </row>
    <row r="6" spans="1:3" s="2" customFormat="1" x14ac:dyDescent="0.35">
      <c r="A6" s="5" t="s">
        <v>10</v>
      </c>
      <c r="B6" s="48">
        <f>'GENERALES NOTA 322'!B7:C7</f>
        <v>155742411</v>
      </c>
      <c r="C6" s="48"/>
    </row>
    <row r="7" spans="1:3" s="2" customFormat="1" x14ac:dyDescent="0.35">
      <c r="A7" s="5" t="s">
        <v>11</v>
      </c>
      <c r="B7" s="48" t="str">
        <f>'GENERALES NOTA 322'!B8:C8</f>
        <v>ALLIANZ SEGUROS S.A. 80%
LA PREVISORA S.A. COMPAÑÍA DE SEGUROS 20%</v>
      </c>
      <c r="C7" s="48"/>
    </row>
    <row r="8" spans="1:3" x14ac:dyDescent="0.35">
      <c r="A8" s="10" t="s">
        <v>64</v>
      </c>
      <c r="B8" s="55"/>
      <c r="C8" s="56"/>
    </row>
    <row r="9" spans="1:3" x14ac:dyDescent="0.35">
      <c r="A9" s="10" t="s">
        <v>68</v>
      </c>
      <c r="B9" s="79"/>
      <c r="C9" s="79"/>
    </row>
    <row r="10" spans="1:3" x14ac:dyDescent="0.35">
      <c r="A10" s="10" t="s">
        <v>76</v>
      </c>
      <c r="B10" s="79"/>
      <c r="C10" s="79"/>
    </row>
    <row r="11" spans="1:3" ht="43.5" x14ac:dyDescent="0.35">
      <c r="A11" s="5" t="s">
        <v>77</v>
      </c>
      <c r="B11" s="48"/>
      <c r="C11" s="48"/>
    </row>
    <row r="12" spans="1:3" ht="43.5" x14ac:dyDescent="0.35">
      <c r="A12" s="5" t="s">
        <v>78</v>
      </c>
      <c r="B12" s="48"/>
      <c r="C12" s="48"/>
    </row>
    <row r="13" spans="1:3" x14ac:dyDescent="0.35">
      <c r="A13" s="5" t="s">
        <v>79</v>
      </c>
      <c r="B13" s="8"/>
      <c r="C13" s="8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53125" defaultRowHeight="15" customHeight="1" x14ac:dyDescent="0.35"/>
  <cols>
    <col min="2" max="2" width="34" bestFit="1" customWidth="1"/>
    <col min="3" max="3" width="51.7265625" customWidth="1"/>
    <col min="9" max="9" width="0" hidden="1" customWidth="1"/>
    <col min="14" max="14" width="0" hidden="1" customWidth="1"/>
  </cols>
  <sheetData>
    <row r="1" spans="2:14" ht="15" customHeight="1" thickBot="1" x14ac:dyDescent="0.4"/>
    <row r="2" spans="2:14" ht="15" customHeight="1" thickTop="1" thickBot="1" x14ac:dyDescent="0.4">
      <c r="B2" s="80"/>
      <c r="C2" s="80"/>
      <c r="I2" t="s">
        <v>80</v>
      </c>
      <c r="N2" t="s">
        <v>74</v>
      </c>
    </row>
    <row r="3" spans="2:14" ht="15" customHeight="1" thickTop="1" thickBot="1" x14ac:dyDescent="0.4">
      <c r="B3" s="80" t="s">
        <v>81</v>
      </c>
      <c r="C3" s="80"/>
      <c r="I3" t="s">
        <v>65</v>
      </c>
      <c r="N3" t="s">
        <v>65</v>
      </c>
    </row>
    <row r="4" spans="2:14" ht="15" customHeight="1" thickTop="1" thickBot="1" x14ac:dyDescent="0.4">
      <c r="B4" s="13" t="s">
        <v>82</v>
      </c>
      <c r="C4" s="14"/>
      <c r="I4" t="s">
        <v>83</v>
      </c>
      <c r="N4" t="s">
        <v>67</v>
      </c>
    </row>
    <row r="5" spans="2:14" ht="15" customHeight="1" thickTop="1" thickBot="1" x14ac:dyDescent="0.4">
      <c r="B5" s="13" t="s">
        <v>84</v>
      </c>
      <c r="C5" s="14"/>
    </row>
    <row r="6" spans="2:14" ht="15" customHeight="1" thickTop="1" thickBot="1" x14ac:dyDescent="0.4">
      <c r="B6" s="13" t="s">
        <v>85</v>
      </c>
      <c r="C6" s="14"/>
    </row>
    <row r="7" spans="2:14" ht="44.5" thickTop="1" thickBot="1" x14ac:dyDescent="0.4">
      <c r="B7" s="13" t="s">
        <v>86</v>
      </c>
      <c r="C7" s="15"/>
    </row>
    <row r="8" spans="2:14" ht="30" thickTop="1" thickBot="1" x14ac:dyDescent="0.4">
      <c r="B8" s="13" t="s">
        <v>87</v>
      </c>
      <c r="C8" s="14"/>
    </row>
    <row r="9" spans="2:14" ht="44.5" thickTop="1" thickBot="1" x14ac:dyDescent="0.4">
      <c r="B9" s="13" t="s">
        <v>88</v>
      </c>
      <c r="C9" s="16"/>
    </row>
    <row r="10" spans="2:14" ht="15" customHeight="1" thickTop="1" x14ac:dyDescent="0.3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4296875" defaultRowHeight="14.5" x14ac:dyDescent="0.35"/>
  <cols>
    <col min="4" max="4" width="20.1796875" bestFit="1" customWidth="1"/>
    <col min="5" max="5" width="42.81640625" bestFit="1" customWidth="1"/>
  </cols>
  <sheetData>
    <row r="1" spans="1:9" x14ac:dyDescent="0.35">
      <c r="A1" s="7" t="s">
        <v>26</v>
      </c>
      <c r="B1" t="s">
        <v>89</v>
      </c>
      <c r="C1" s="7" t="s">
        <v>30</v>
      </c>
      <c r="D1" s="7" t="s">
        <v>34</v>
      </c>
      <c r="E1" s="3" t="s">
        <v>90</v>
      </c>
      <c r="F1" s="2" t="s">
        <v>67</v>
      </c>
      <c r="G1" s="4">
        <v>0</v>
      </c>
      <c r="H1" t="s">
        <v>91</v>
      </c>
      <c r="I1" t="s">
        <v>92</v>
      </c>
    </row>
    <row r="2" spans="1:9" x14ac:dyDescent="0.35">
      <c r="A2" t="s">
        <v>93</v>
      </c>
      <c r="B2" t="s">
        <v>94</v>
      </c>
      <c r="C2" t="s">
        <v>95</v>
      </c>
      <c r="D2" s="2" t="s">
        <v>96</v>
      </c>
      <c r="E2" s="1" t="s">
        <v>97</v>
      </c>
      <c r="F2" s="2" t="s">
        <v>74</v>
      </c>
      <c r="G2" s="4">
        <v>0.7</v>
      </c>
      <c r="H2" t="s">
        <v>98</v>
      </c>
      <c r="I2" t="s">
        <v>99</v>
      </c>
    </row>
    <row r="3" spans="1:9" x14ac:dyDescent="0.35">
      <c r="A3" t="s">
        <v>100</v>
      </c>
      <c r="C3" t="s">
        <v>101</v>
      </c>
      <c r="D3" s="2" t="s">
        <v>102</v>
      </c>
      <c r="E3" s="1" t="s">
        <v>103</v>
      </c>
      <c r="F3" s="2" t="s">
        <v>65</v>
      </c>
      <c r="G3" s="4">
        <v>0.3</v>
      </c>
      <c r="H3" t="s">
        <v>104</v>
      </c>
      <c r="I3" t="s">
        <v>105</v>
      </c>
    </row>
    <row r="4" spans="1:9" x14ac:dyDescent="0.35">
      <c r="A4" t="s">
        <v>106</v>
      </c>
      <c r="C4" t="s">
        <v>107</v>
      </c>
      <c r="E4" s="1" t="s">
        <v>108</v>
      </c>
      <c r="H4" t="s">
        <v>109</v>
      </c>
      <c r="I4" t="s">
        <v>110</v>
      </c>
    </row>
    <row r="5" spans="1:9" x14ac:dyDescent="0.35">
      <c r="A5" t="s">
        <v>111</v>
      </c>
      <c r="E5" s="1" t="s">
        <v>112</v>
      </c>
      <c r="H5" t="s">
        <v>113</v>
      </c>
      <c r="I5" t="s">
        <v>114</v>
      </c>
    </row>
    <row r="6" spans="1:9" x14ac:dyDescent="0.35">
      <c r="E6" s="1" t="s">
        <v>115</v>
      </c>
      <c r="I6" t="s">
        <v>116</v>
      </c>
    </row>
    <row r="7" spans="1:9" x14ac:dyDescent="0.35">
      <c r="E7" s="1" t="s">
        <v>117</v>
      </c>
    </row>
    <row r="8" spans="1:9" x14ac:dyDescent="0.35">
      <c r="E8" s="1" t="s">
        <v>118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customXml/itemProps3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Revelo Castiblanco, Maria Alejandra (ALLIANZ COLOMBIA)</cp:lastModifiedBy>
  <cp:revision/>
  <dcterms:created xsi:type="dcterms:W3CDTF">2020-12-07T14:41:17Z</dcterms:created>
  <dcterms:modified xsi:type="dcterms:W3CDTF">2024-12-31T16:25:40Z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