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C:\Users\USER\Desktop\Nueva carpeta\"/>
    </mc:Choice>
  </mc:AlternateContent>
  <xr:revisionPtr revIDLastSave="0" documentId="13_ncr:1_{461C8057-B738-4327-9446-E522648579F6}" xr6:coauthVersionLast="47" xr6:coauthVersionMax="47" xr10:uidLastSave="{00000000-0000-0000-0000-000000000000}"/>
  <bookViews>
    <workbookView xWindow="-120" yWindow="-120" windowWidth="29040" windowHeight="15720" firstSheet="1" activeTab="5"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8" l="1"/>
  <c r="B20" i="8" l="1"/>
  <c r="B40" i="8" s="1"/>
  <c r="B34" i="12"/>
  <c r="B15" i="12"/>
  <c r="B8" i="12"/>
  <c r="B7" i="12"/>
  <c r="B6" i="12"/>
  <c r="B5" i="12"/>
  <c r="B4" i="12"/>
  <c r="B3" i="12"/>
  <c r="B2" i="12"/>
  <c r="H23" i="11"/>
  <c r="H25" i="11" s="1"/>
  <c r="F22" i="11"/>
  <c r="F24" i="11" s="1"/>
  <c r="E22" i="11"/>
  <c r="E24" i="11" s="1"/>
  <c r="H21" i="11"/>
  <c r="G21" i="11"/>
  <c r="G23" i="11" s="1"/>
  <c r="G25" i="11" s="1"/>
  <c r="F21" i="11"/>
  <c r="F23" i="11" s="1"/>
  <c r="F25" i="11" s="1"/>
  <c r="E21" i="11"/>
  <c r="E23" i="11" s="1"/>
  <c r="E25" i="11" s="1"/>
  <c r="D21" i="11"/>
  <c r="D23" i="11" s="1"/>
  <c r="D25" i="11" s="1"/>
  <c r="H20" i="11"/>
  <c r="H22" i="11" s="1"/>
  <c r="H24" i="11" s="1"/>
  <c r="G20" i="11"/>
  <c r="G22" i="11" s="1"/>
  <c r="G24" i="11" s="1"/>
  <c r="F20" i="11"/>
  <c r="E20" i="11"/>
  <c r="D20" i="11"/>
  <c r="D22" i="11" s="1"/>
  <c r="D24" i="11" s="1"/>
  <c r="B9" i="11"/>
  <c r="B10" i="9" l="1"/>
  <c r="B2" i="8" l="1"/>
  <c r="B2" i="9" s="1"/>
  <c r="B8" i="9" l="1"/>
  <c r="B6" i="9"/>
  <c r="B5" i="9"/>
  <c r="B4" i="9"/>
  <c r="B3" i="9"/>
  <c r="B8" i="8"/>
  <c r="B6" i="8"/>
  <c r="B5" i="8"/>
  <c r="B4" i="8"/>
  <c r="B3" i="8"/>
  <c r="B8" i="7"/>
  <c r="B4" i="7" l="1"/>
  <c r="B5" i="7"/>
  <c r="B6" i="7"/>
  <c r="B3" i="7"/>
  <c r="B11" i="9" l="1"/>
</calcChain>
</file>

<file path=xl/sharedStrings.xml><?xml version="1.0" encoding="utf-8"?>
<sst xmlns="http://schemas.openxmlformats.org/spreadsheetml/2006/main" count="326" uniqueCount="222">
  <si>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</si>
  <si>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</si>
  <si>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</si>
  <si>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</si>
  <si>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</si>
  <si>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</si>
  <si>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</si>
  <si>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</si>
  <si>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</si>
  <si>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</si>
  <si>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</si>
  <si>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</si>
  <si>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</si>
  <si>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</si>
  <si>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</si>
  <si>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</si>
  <si>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</si>
  <si>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</si>
  <si>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</si>
  <si>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</si>
  <si>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</si>
  <si>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</si>
  <si>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</si>
  <si>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</si>
  <si>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</si>
  <si>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</si>
  <si>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</si>
  <si>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</si>
  <si>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</si>
  <si>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</si>
  <si>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</si>
  <si>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</si>
  <si>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</si>
  <si>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</si>
  <si>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</si>
  <si>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</si>
  <si>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</si>
  <si>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</si>
  <si>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</si>
  <si>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</si>
  <si>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</si>
  <si>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</si>
  <si>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</si>
  <si>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</si>
  <si>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</si>
  <si>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</si>
  <si>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</si>
  <si>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</si>
  <si>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</si>
  <si>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</si>
  <si>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</si>
  <si>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</si>
  <si>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</si>
  <si>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</si>
  <si>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</si>
  <si>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</si>
  <si>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</si>
  <si>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</si>
  <si>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</si>
  <si>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</si>
  <si>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</si>
  <si>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</si>
  <si>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</si>
  <si>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</si>
  <si>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</si>
  <si>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</si>
  <si>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</si>
  <si>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</si>
  <si>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</si>
  <si>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</si>
  <si>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</si>
  <si>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</si>
  <si>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</si>
  <si>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</si>
  <si>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</si>
  <si>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</si>
  <si>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</si>
  <si>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</si>
  <si>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</si>
  <si>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</si>
  <si>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</si>
  <si>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</si>
  <si>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</si>
  <si>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</si>
  <si>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</si>
  <si>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</si>
  <si>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</si>
  <si>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</si>
  <si>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</si>
  <si>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</si>
  <si>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</si>
  <si>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</si>
  <si>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</si>
  <si>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</si>
  <si>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</si>
  <si>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</si>
  <si>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</si>
  <si>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</si>
  <si>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</si>
  <si>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</si>
  <si>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</si>
  <si>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</si>
  <si>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</si>
  <si>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</si>
  <si>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</si>
  <si>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</si>
  <si>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</si>
  <si>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</si>
  <si>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</si>
  <si>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</si>
  <si>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</si>
  <si>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</si>
  <si>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</si>
  <si>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</si>
  <si>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</si>
  <si>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</si>
  <si>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</si>
  <si>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</si>
  <si>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</si>
  <si>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</si>
  <si>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</si>
  <si>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</si>
  <si>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</si>
  <si>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</si>
  <si>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</si>
  <si>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</si>
  <si>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</si>
  <si>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</si>
  <si>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</si>
  <si>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</si>
  <si>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</si>
  <si>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</si>
  <si>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</si>
  <si>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</si>
  <si>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</si>
  <si>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</si>
  <si>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</si>
  <si>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</si>
  <si>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</si>
  <si>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</si>
  <si>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</si>
  <si>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</si>
  <si>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</si>
  <si>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</si>
  <si>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</si>
  <si>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</si>
  <si>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</si>
  <si>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</si>
  <si>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</si>
  <si>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</si>
  <si>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</si>
  <si>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</si>
  <si>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</si>
  <si>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</si>
  <si>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</si>
  <si>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</si>
  <si>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</si>
  <si>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</si>
  <si>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</si>
  <si>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</si>
  <si>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</si>
  <si>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</si>
  <si>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</si>
  <si>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</si>
  <si>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</si>
  <si>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</si>
  <si>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</si>
  <si>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</si>
  <si>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</si>
  <si>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</si>
  <si>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</si>
  <si>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</si>
  <si>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</si>
  <si>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</si>
  <si>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</si>
  <si>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</si>
  <si>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</si>
  <si>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</si>
  <si>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</si>
  <si>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</si>
  <si>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</si>
  <si>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</si>
  <si>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</si>
  <si>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</si>
  <si>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</si>
  <si>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</si>
  <si>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</si>
  <si>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</si>
  <si>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</si>
  <si>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</si>
  <si>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</si>
  <si>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</si>
  <si>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</si>
  <si>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</si>
  <si>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</si>
  <si>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 xml:space="preserve">COMENTARIOS ABOGADO EXTERNO </t>
  </si>
  <si>
    <t>SE SOLICITA EL ACOMPAÑAMIENTO DE RL, CONSIDERANDO QUE SE AGOTARÁ LA ETAPA DE LA CONCILIACIÓN. SE SUGIERE NO PRESENTAR FÓRMULA DE ARREGLO TENIENDO EN CUENTA QUE NO EXISTE PRUEBA DETERMINANTE DE LA RESPONSABILIDAD DEL ASEGURADO, AUNADO A QUE DE ACUERDO CON LASCONCLUSIONES DEL RAT, LA CULPA ES EXCLUSIVA DE LAS VICTIMAS (DEMANDANTES), SE SOLICITA ESPERAR LA ETAPA PROBATORIA.</t>
  </si>
  <si>
    <t>11001310303020230038800</t>
  </si>
  <si>
    <t>JUZGADO 30 CIVIL DEL CIRCUITO DE BOGOTA</t>
  </si>
  <si>
    <t>1. VICTOR JULIO LÓPEZ HERNANDEZ
2. YEISSON FABIÁN LEÓN CASTILLO
3. ALLIANZ SEGUROS S.A</t>
  </si>
  <si>
    <t xml:space="preserve">1. EMILSE ORJUELA PARDO (VICTIMA DIRECTA) FECHA DE NACIMIENTO: 10 ABRIL 1980
2. ERICK SANTIAGO TINTIN ORJUELA (HIJO VICTIMA DIRECTA) FCHA DE NACIMIENTO: 23 JULIO 2006
3. HAROLD GIOVANNY CUBILLOS ORJUELA (HIJO VICTIMA DIRECTA) FECHA DE NACIMIENTO: 10 DE MAYO 2012
4. DIEGO ANDREY TINTIN ORJUELA (HIJO VICTIMA DIRECTA) FECHA DE NACIMIENTO: 16 DE AGOSTO 2004
5. ANGELA LILIAN QUINTIN BAQUERO (VICTIMA DIRECTA)
6. RONNY BRADDLEY TINTIN QUINTIN (HIJO VICTIMA DIRECTA)
7. WENDY TATIANA TINTIN QUINTIN (HIJA VICTIMA DIRECTA)        </t>
  </si>
  <si>
    <t>EMILSE ORJUELA PARDO y ANGELA LILIAN QUINTIN BAQUERO</t>
  </si>
  <si>
    <t xml:space="preserve">ELMILSE ORJUELA PARDO 35.251.651 
ANGELA QUINTIN BAQUERO 20.817.061 </t>
  </si>
  <si>
    <t>CALLE 11 No. 8-54 OFICINA 412, EDIFICIO LATUF</t>
  </si>
  <si>
    <t>3166238533  / 3188314799</t>
  </si>
  <si>
    <t>montillacombarizaj@gmail.com</t>
  </si>
  <si>
    <t xml:space="preserve">No indican </t>
  </si>
  <si>
    <t>ELMILSE ORJUELA PARDO 10/04/1980  
ANGELA QUINTIN BAQUERO  20/05/1985</t>
  </si>
  <si>
    <t>ELMILSE ORJUELA PARDO: 41 años 
ANGELA QUINTIN BAQUERO:  36 años</t>
  </si>
  <si>
    <t>N/A</t>
  </si>
  <si>
    <t>COCINERAS, EN EL ASADERO CHORIZOS S.A.</t>
  </si>
  <si>
    <t>El día 6 de noviembre de 2021 en la vía que conduce de Girardot a Bogotá, en el Km 71 + 400 Mts, se presentó accidente de tránsito, en el cual resultaron lesionadas las señoras Angela Quitin Baquero y Emilse Orjuela Pardo al ser atropelladas por el vehículo con placas CCK- 040 de propiedad del señor Víctor Julio López Hernández y conducido por el señor Yeisson Fabián León, el cual manifiestan, transitaba sin luces.
De acuerdo con el Informe Policial de Accidente de Tránsito, se estableció como hipótesis la No. 409 para las dos peatonas, bajo la observación “cruzar sin observar".
Con ocasión a las lesiones, el Instituto de Medicina Legal, mediante informe Pericial No. UBFUS-DSCU-00898-2022, dictaminó para la señora Emilse Orjuela, una Incapacidad médico legal definitiva de 45 días y, secuelas medicolegales: Perturbación funcional de miembro inferior Izquierdo de carácter transitorio, así mismo, mediante informe Pericial No. UBFUS-DSCU-00046-2022, se determinó para la señora Angela Liliana Quintin Baquero una incapacidad médico legal definitiva de 7 días, sin secuelas. En este caso, no se aporta PCL.</t>
  </si>
  <si>
    <t>VICTOR JULIO LÓPEZ HERNÁNDEZ</t>
  </si>
  <si>
    <t>CCK040</t>
  </si>
  <si>
    <t>022540659/0</t>
  </si>
  <si>
    <t>SINIESTRO 107906193   LEGIS  APJ32176</t>
  </si>
  <si>
    <t>Desde las 00:00 horas del 01/12/2020 hasta las 24:00 horas del 30/11/2021.</t>
  </si>
  <si>
    <t>La contingencia se califica como eventual, considerando que, aunque no se encuentra demostrada la responsabilidad de nuestra asegurado, teniendo en cuenta que, en el Informe Policial de Accidentes de Tránsito, se codificó como hipótesis la número 409 que corresponde a "CRUZAR SIN OBSERVAR" para las dos peatones lesionadas. No obstante, como quiera que, el IPAT, no es determinante para atribuirle responsabilidad alguna, ya que, se trata de una hipótesis y un informe que puede ser controvertido  judicialmente con otros medios probatorios, y que la presunción de responsabilidad está en cabeza del conductor en ocasión a su actividad peligrosa de conductor se considera que la contigencia es de carácter eventual. Adicionalmente, tengase en cuenta que dentro de las pruebas aportadas por la parte demandante, se evidencia declaración extrajuicio rendida por el señor ORCAR JAVIER LEÓN LEÓN, quien manifiesta que se encontraba en compañía de la señora ELMILSE Y ANGELA, para el día en que ocurrió el accidente, observando que la demandantes al momento en que se disponian a cruzar la carretera miraron hacia ambos costados, obervando que, "de manera repetina un vehículo apareció en la carretera, sin luces, y alta velocidad". Teniendo en cuenta lo anterior, se debe esperar a la etapa probatoria para determinar junto con los interrogatorios y los testimonios, si la responsabilidad recae únicamente sobre el asegurado o podría alegarse una responsabilidad compartida</t>
  </si>
  <si>
    <t>En el presente caso las demandantes ( lesionadas) no allegaron dictamen de PCL; sin embargo  el informe Pericial No. UBFS-DSCU-00898-2022 expedido por el Instituto Nacional de Medicina Legal y Ciencias Forenses de la señora Angela Liliana Quintin le dio una incapacidad definitiva de 7 días, sin secuelas, por lo tanto se considera que la PCL 0%,  respecto a la señora Emilse Orjuela Pardo  el Informe Pericial No. UBFS-DSCU-00898-2022 expedido por el Instituto Nacional de Medicina Legal y Ciencias Forenses le otorgó una incapacidad de 45 días de caracter transitoria. Adicionalmente, no obra prueba de que las demandante devengaran como salario la suma de $1.500.000, por lo tanto, la liquidación se realizó con el SMMLV para la fecha en que ocurrieron los hechos.</t>
  </si>
  <si>
    <t>1. Ausencia de prueba de ocurrencia del siniestro.
2. Inexistencia de cobertura por ruptura del nexo causal relacionado con el riesgo asegurado - culpa exclusiva de la victima.                                                                                                                                                                                                                       3 Inexistencia de cobertura por no estar demostrada la responsabilidad de los demandados.                                                                              
4.Delimitación de los riesgos amparados por la póliza de seguros de autómoviles númeo 022540659/0, extensión de la cobertura y exclusiones expecificas de cobertura.                                                                                                                    5. Inexistencia de la obligación indemnizatoria.
6. Limite de la responsabilidad de la aseguradora.                                                                                                                                                                                                                                                                                                                                                                                              7. Disponibilidad  en cobertura del valor asegurado.
8. La genérica, ecuménica o innominada.                                                                                                                                                                                                                                                                                                                                                                                                                9. Concurrencia de culpas.</t>
  </si>
  <si>
    <t>110013103030-20230038800</t>
  </si>
  <si>
    <t xml:space="preserve">1. EMILSE ORJUELA PARDO (VICTIMA DIRECTA)
2. ERICK SANTIAGO TINTIN ORJUELA (HIJO VICTIMA DIRECTA)
3. HAROLD GIOVANNY CUBILLOS ORJUELA (HIJO VICTIMA DIRECTA)
4. DIEGO ANDREY TINTIN ORJUELA (HIJO VICTIMA DIRECTA)
5. ANGELA LILIAN QUINTIN BAQUERO (VICTIMA DIRECTA)
6. RONNY BRADDLEY TINTIN QUINTIN (HIJO VICTIMA DIRECTA)
7. WENDY TATIANA TINTIN QUINTIN (HIJA VICTIMA DIRECTA)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</si>
</sst>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 #,##0;[Red]\-&quot;$&quot;\ #,##0"/>
    <numFmt numFmtId="42" formatCode="_-&quot;$&quot;\ * #,##0_-;\-&quot;$&quot;\ * #,##0_-;_-&quot;$&quot;\ * &quot;-&quot;_-;_-@_-"/>
    <numFmt numFmtId="44" formatCode="_-&quot;$&quot;\ * #,##0.00_-;\-&quot;$&quot;\ * #,##0.00_-;_-&quot;$&quot;\ *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22">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xf>
    <xf numFmtId="0" fontId="12" fillId="0" borderId="1" xfId="0" applyFont="1" applyBorder="1" applyAlignment="1">
      <alignment horizontal="left" vertical="center"/>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9"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0" fillId="0" borderId="2" xfId="0" applyBorder="1" applyAlignment="1">
      <alignment horizontal="justify" vertical="top" wrapText="1"/>
    </xf>
    <xf numFmtId="14" fontId="0" fillId="0" borderId="1" xfId="0" applyNumberFormat="1" applyBorder="1" applyAlignment="1">
      <alignment horizontal="justify" vertical="top" wrapText="1"/>
    </xf>
    <xf numFmtId="14" fontId="0" fillId="7" borderId="1" xfId="0" applyNumberFormat="1" applyFill="1" applyBorder="1" applyAlignment="1">
      <alignment horizontal="justify" vertical="top" wrapText="1"/>
    </xf>
    <xf numFmtId="0" fontId="0" fillId="7" borderId="2" xfId="0" applyFill="1" applyBorder="1" applyAlignment="1">
      <alignment horizontal="justify"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https://d.docs.live.net/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https://d.docs.live.net/6005b27abb0791d3/Documentos/PROCESOS%20ALLIANZ/FORMATOS%20INFORMES/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efreshError="1">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refreshError="1"/>
      <sheetData sheetId="2" refreshError="1">
        <row r="17">
          <cell r="B17">
            <v>100000000</v>
          </cell>
          <cell r="C17"/>
        </row>
      </sheetData>
      <sheetData sheetId="3" refreshError="1">
        <row r="8">
          <cell r="B8" t="str">
            <v>PROBABLE GENERALES</v>
          </cell>
          <cell r="C8"/>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ontillacombarizaj@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85" zoomScaleNormal="85" workbookViewId="0">
      <selection activeCell="B34" sqref="B34:C34"/>
    </sheetView>
  </sheetViews>
  <sheetFormatPr baseColWidth="10" defaultColWidth="0" defaultRowHeight="15" x14ac:dyDescent="0.25"/>
  <cols>
    <col min="1" max="1" width="69.140625" style="8" customWidth="1"/>
    <col min="2" max="2" width="55.140625" style="8" customWidth="1"/>
    <col min="3" max="3" width="108.85546875" style="8" customWidth="1"/>
    <col min="4" max="16384" width="11.42578125" style="2" hidden="1"/>
  </cols>
  <sheetData>
    <row r="1" spans="1:3" ht="26.25" x14ac:dyDescent="0.25">
      <c r="A1" s="57" t="s">
        <v>0</v>
      </c>
      <c r="B1" s="57"/>
      <c r="C1" s="57"/>
    </row>
    <row r="2" spans="1:3" x14ac:dyDescent="0.25">
      <c r="A2" s="5" t="s">
        <v>162</v>
      </c>
      <c r="B2" s="62" t="s">
        <v>197</v>
      </c>
      <c r="C2" s="63"/>
    </row>
    <row r="3" spans="1:3" x14ac:dyDescent="0.25">
      <c r="A3" s="5" t="s">
        <v>126</v>
      </c>
      <c r="B3" s="58" t="s">
        <v>198</v>
      </c>
      <c r="C3" s="59"/>
    </row>
    <row r="4" spans="1:3" ht="45" customHeight="1" x14ac:dyDescent="0.25">
      <c r="A4" s="5" t="s">
        <v>141</v>
      </c>
      <c r="B4" s="118" t="s">
        <v>199</v>
      </c>
      <c r="C4" s="59"/>
    </row>
    <row r="5" spans="1:3" ht="105.75" customHeight="1" x14ac:dyDescent="0.25">
      <c r="A5" s="5" t="s">
        <v>142</v>
      </c>
      <c r="B5" s="118" t="s">
        <v>200</v>
      </c>
      <c r="C5" s="59"/>
    </row>
    <row r="6" spans="1:3" x14ac:dyDescent="0.25">
      <c r="A6" s="5" t="s">
        <v>143</v>
      </c>
      <c r="B6" s="53" t="s">
        <v>103</v>
      </c>
      <c r="C6" s="53"/>
    </row>
    <row r="7" spans="1:3" x14ac:dyDescent="0.25">
      <c r="A7" s="27" t="s">
        <v>144</v>
      </c>
      <c r="B7" s="58" t="s">
        <v>127</v>
      </c>
      <c r="C7" s="59"/>
    </row>
    <row r="8" spans="1:3" ht="23.1" customHeight="1" x14ac:dyDescent="0.25">
      <c r="A8" s="28" t="s">
        <v>145</v>
      </c>
      <c r="B8" s="53" t="s">
        <v>201</v>
      </c>
      <c r="C8" s="53"/>
    </row>
    <row r="9" spans="1:3" ht="33.75" customHeight="1" x14ac:dyDescent="0.25">
      <c r="A9" s="28" t="s">
        <v>146</v>
      </c>
      <c r="B9" s="51" t="s">
        <v>202</v>
      </c>
      <c r="C9" s="53"/>
    </row>
    <row r="10" spans="1:3" x14ac:dyDescent="0.25">
      <c r="A10" s="28" t="s">
        <v>147</v>
      </c>
      <c r="B10" s="51" t="s">
        <v>203</v>
      </c>
      <c r="C10" s="51"/>
    </row>
    <row r="11" spans="1:3" ht="30" customHeight="1" x14ac:dyDescent="0.25">
      <c r="A11" s="29" t="s">
        <v>148</v>
      </c>
      <c r="B11" s="51" t="s">
        <v>204</v>
      </c>
      <c r="C11" s="51"/>
    </row>
    <row r="12" spans="1:3" ht="30" customHeight="1" x14ac:dyDescent="0.25">
      <c r="A12" s="5" t="s">
        <v>149</v>
      </c>
      <c r="B12" s="52" t="s">
        <v>205</v>
      </c>
      <c r="C12" s="51"/>
    </row>
    <row r="13" spans="1:3" x14ac:dyDescent="0.25">
      <c r="A13" s="5" t="s">
        <v>150</v>
      </c>
      <c r="B13" s="53" t="s">
        <v>206</v>
      </c>
      <c r="C13" s="53"/>
    </row>
    <row r="14" spans="1:3" ht="42" customHeight="1" x14ac:dyDescent="0.25">
      <c r="A14" s="5" t="s">
        <v>151</v>
      </c>
      <c r="B14" s="119" t="s">
        <v>207</v>
      </c>
      <c r="C14" s="53"/>
    </row>
    <row r="15" spans="1:3" ht="33" customHeight="1" x14ac:dyDescent="0.25">
      <c r="A15" s="5" t="s">
        <v>152</v>
      </c>
      <c r="B15" s="51" t="s">
        <v>208</v>
      </c>
      <c r="C15" s="53"/>
    </row>
    <row r="16" spans="1:3" x14ac:dyDescent="0.25">
      <c r="A16" s="5" t="s">
        <v>153</v>
      </c>
      <c r="B16" s="53" t="s">
        <v>209</v>
      </c>
      <c r="C16" s="53"/>
    </row>
    <row r="17" spans="1:3" ht="15" customHeight="1" x14ac:dyDescent="0.25">
      <c r="A17" s="5" t="s">
        <v>154</v>
      </c>
      <c r="B17" s="51" t="s">
        <v>7</v>
      </c>
      <c r="C17" s="51"/>
    </row>
    <row r="18" spans="1:3" x14ac:dyDescent="0.25">
      <c r="A18" s="5" t="s">
        <v>155</v>
      </c>
      <c r="B18" s="51" t="s">
        <v>210</v>
      </c>
      <c r="C18" s="51"/>
    </row>
    <row r="19" spans="1:3" ht="18.75" customHeight="1" x14ac:dyDescent="0.25">
      <c r="A19" s="5" t="s">
        <v>156</v>
      </c>
      <c r="B19" s="60">
        <v>1500000</v>
      </c>
      <c r="C19" s="61"/>
    </row>
    <row r="20" spans="1:3" x14ac:dyDescent="0.25">
      <c r="A20" s="5" t="s">
        <v>157</v>
      </c>
      <c r="B20" s="53">
        <v>2</v>
      </c>
      <c r="C20" s="53"/>
    </row>
    <row r="21" spans="1:3" ht="17.25" customHeight="1" x14ac:dyDescent="0.25">
      <c r="A21" s="5" t="s">
        <v>158</v>
      </c>
      <c r="B21" s="51" t="s">
        <v>119</v>
      </c>
      <c r="C21" s="51"/>
    </row>
    <row r="22" spans="1:3" x14ac:dyDescent="0.25">
      <c r="A22" s="28" t="s">
        <v>159</v>
      </c>
      <c r="B22" s="120">
        <v>44506</v>
      </c>
      <c r="C22" s="48"/>
    </row>
    <row r="23" spans="1:3" x14ac:dyDescent="0.25">
      <c r="A23" s="28" t="s">
        <v>160</v>
      </c>
      <c r="B23" s="50">
        <v>45005</v>
      </c>
      <c r="C23" s="48"/>
    </row>
    <row r="24" spans="1:3" x14ac:dyDescent="0.25">
      <c r="A24" s="28" t="s">
        <v>161</v>
      </c>
      <c r="B24" s="50">
        <v>45009</v>
      </c>
      <c r="C24" s="48"/>
    </row>
    <row r="25" spans="1:3" x14ac:dyDescent="0.25">
      <c r="A25" s="64" t="s">
        <v>120</v>
      </c>
      <c r="B25" s="48" t="s">
        <v>211</v>
      </c>
      <c r="C25" s="49"/>
    </row>
    <row r="26" spans="1:3" x14ac:dyDescent="0.25">
      <c r="A26" s="64"/>
      <c r="B26" s="49"/>
      <c r="C26" s="49"/>
    </row>
    <row r="27" spans="1:3" ht="100.5" customHeight="1" x14ac:dyDescent="0.25">
      <c r="A27" s="64"/>
      <c r="B27" s="49"/>
      <c r="C27" s="49"/>
    </row>
    <row r="28" spans="1:3" x14ac:dyDescent="0.25">
      <c r="A28" s="28" t="s">
        <v>163</v>
      </c>
      <c r="B28" s="49" t="s">
        <v>212</v>
      </c>
      <c r="C28" s="49"/>
    </row>
    <row r="29" spans="1:3" x14ac:dyDescent="0.25">
      <c r="A29" s="28" t="s">
        <v>164</v>
      </c>
      <c r="B29" s="49">
        <v>79902478</v>
      </c>
      <c r="C29" s="49"/>
    </row>
    <row r="30" spans="1:3" x14ac:dyDescent="0.25">
      <c r="A30" s="28" t="s">
        <v>165</v>
      </c>
      <c r="B30" s="121" t="s">
        <v>213</v>
      </c>
      <c r="C30" s="56"/>
    </row>
    <row r="31" spans="1:3" x14ac:dyDescent="0.25">
      <c r="A31" s="28" t="s">
        <v>166</v>
      </c>
      <c r="B31" s="49" t="s">
        <v>214</v>
      </c>
      <c r="C31" s="49"/>
    </row>
    <row r="32" spans="1:3" x14ac:dyDescent="0.25">
      <c r="A32" s="28" t="s">
        <v>167</v>
      </c>
      <c r="B32" s="55">
        <v>45148</v>
      </c>
      <c r="C32" s="56"/>
    </row>
    <row r="33" spans="1:3" x14ac:dyDescent="0.25">
      <c r="A33" s="5" t="s">
        <v>168</v>
      </c>
      <c r="B33" s="54">
        <v>45260</v>
      </c>
      <c r="C33" s="54"/>
    </row>
    <row r="34" spans="1:3" ht="45" x14ac:dyDescent="0.25">
      <c r="A34" s="5" t="s">
        <v>169</v>
      </c>
      <c r="B34" s="54">
        <v>45313</v>
      </c>
      <c r="C34" s="53"/>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hyperlinks>
    <hyperlink ref="B12" r:id="rId1" xr:uid="{276AC3E3-7667-4ACD-808F-AA0D8BC87572}"/>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B8" sqref="B8:C8"/>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26.25" x14ac:dyDescent="0.25">
      <c r="A1" s="65" t="s">
        <v>10</v>
      </c>
      <c r="B1" s="65"/>
      <c r="C1" s="65"/>
    </row>
    <row r="2" spans="1:3" ht="15.75" customHeight="1" x14ac:dyDescent="0.25">
      <c r="A2" s="20" t="s">
        <v>11</v>
      </c>
      <c r="B2" s="66" t="s">
        <v>215</v>
      </c>
      <c r="C2" s="67"/>
    </row>
    <row r="3" spans="1:3" s="2" customFormat="1" x14ac:dyDescent="0.25">
      <c r="A3" s="5" t="s">
        <v>1</v>
      </c>
      <c r="B3" s="53" t="str">
        <f>'AUTOS  NOTA 322'!B2:C2</f>
        <v>11001310303020230038800</v>
      </c>
      <c r="C3" s="53"/>
    </row>
    <row r="4" spans="1:3" s="2" customFormat="1" x14ac:dyDescent="0.25">
      <c r="A4" s="5" t="s">
        <v>2</v>
      </c>
      <c r="B4" s="53" t="str">
        <f>'AUTOS  NOTA 322'!B3:C3</f>
        <v>JUZGADO 30 CIVIL DEL CIRCUITO DE BOGOTA</v>
      </c>
      <c r="C4" s="53"/>
    </row>
    <row r="5" spans="1:3" s="2" customFormat="1" x14ac:dyDescent="0.25">
      <c r="A5" s="5" t="s">
        <v>3</v>
      </c>
      <c r="B5" s="53" t="str">
        <f>'AUTOS  NOTA 322'!B4:C4</f>
        <v>1. VICTOR JULIO LÓPEZ HERNANDEZ
2. YEISSON FABIÁN LEÓN CASTILLO
3. ALLIANZ SEGUROS S.A</v>
      </c>
      <c r="C5" s="53"/>
    </row>
    <row r="6" spans="1:3" s="2" customFormat="1" x14ac:dyDescent="0.25">
      <c r="A6" s="5" t="s">
        <v>4</v>
      </c>
      <c r="B6" s="53" t="str">
        <f>'AUTOS  NOTA 322'!B5:C5</f>
        <v xml:space="preserve">1. EMILSE ORJUELA PARDO (VICTIMA DIRECTA) FECHA DE NACIMIENTO: 10 ABRIL 1980
2. ERICK SANTIAGO TINTIN ORJUELA (HIJO VICTIMA DIRECTA) FCHA DE NACIMIENTO: 23 JULIO 2006
3. HAROLD GIOVANNY CUBILLOS ORJUELA (HIJO VICTIMA DIRECTA) FECHA DE NACIMIENTO: 10 DE MAYO 2012
4. DIEGO ANDREY TINTIN ORJUELA (HIJO VICTIMA DIRECTA) FECHA DE NACIMIENTO: 16 DE AGOSTO 2004
5. ANGELA LILIAN QUINTIN BAQUERO (VICTIMA DIRECTA)
6. RONNY BRADDLEY TINTIN QUINTIN (HIJO VICTIMA DIRECTA)
7. WENDY TATIANA TINTIN QUINTIN (HIJA VICTIMA DIRECTA)        </v>
      </c>
      <c r="C6" s="53"/>
    </row>
    <row r="7" spans="1:3" s="2" customFormat="1" x14ac:dyDescent="0.25">
      <c r="A7" s="5" t="s">
        <v>5</v>
      </c>
      <c r="B7" s="53" t="s">
        <v>104</v>
      </c>
      <c r="C7" s="53"/>
    </row>
    <row r="8" spans="1:3" s="2" customFormat="1" x14ac:dyDescent="0.25">
      <c r="A8" s="31" t="s">
        <v>101</v>
      </c>
      <c r="B8" s="53" t="str">
        <f>'AUTOS  NOTA 322'!B7:C8</f>
        <v>EMILSE ORJUELA PARDO y ANGELA LILIAN QUINTIN BAQUERO</v>
      </c>
      <c r="C8" s="53"/>
    </row>
    <row r="9" spans="1:3" x14ac:dyDescent="0.25">
      <c r="A9" s="20" t="s">
        <v>12</v>
      </c>
      <c r="B9" s="53">
        <v>22540659</v>
      </c>
      <c r="C9" s="53"/>
    </row>
    <row r="10" spans="1:3" x14ac:dyDescent="0.25">
      <c r="A10" s="20" t="s">
        <v>9</v>
      </c>
      <c r="B10" s="53" t="s">
        <v>127</v>
      </c>
      <c r="C10" s="53"/>
    </row>
    <row r="11" spans="1:3" x14ac:dyDescent="0.25">
      <c r="A11" s="20" t="s">
        <v>13</v>
      </c>
      <c r="B11" s="80">
        <v>0</v>
      </c>
      <c r="C11" s="81"/>
    </row>
    <row r="12" spans="1:3" x14ac:dyDescent="0.25">
      <c r="A12" s="20" t="s">
        <v>115</v>
      </c>
      <c r="B12" s="80">
        <v>0</v>
      </c>
      <c r="C12" s="81"/>
    </row>
    <row r="13" spans="1:3" x14ac:dyDescent="0.25">
      <c r="A13" s="20" t="s">
        <v>14</v>
      </c>
      <c r="B13" s="58" t="s">
        <v>76</v>
      </c>
      <c r="C13" s="59"/>
    </row>
    <row r="14" spans="1:3" x14ac:dyDescent="0.25">
      <c r="A14" s="20" t="s">
        <v>15</v>
      </c>
      <c r="B14" s="51" t="s">
        <v>216</v>
      </c>
      <c r="C14" s="53"/>
    </row>
    <row r="15" spans="1:3" x14ac:dyDescent="0.25">
      <c r="A15" s="20" t="s">
        <v>16</v>
      </c>
      <c r="B15" s="53" t="s">
        <v>17</v>
      </c>
      <c r="C15" s="53"/>
    </row>
    <row r="16" spans="1:3" x14ac:dyDescent="0.25">
      <c r="A16" s="20" t="s">
        <v>18</v>
      </c>
      <c r="B16" s="53" t="s">
        <v>17</v>
      </c>
      <c r="C16" s="53"/>
    </row>
    <row r="17" spans="1:3" x14ac:dyDescent="0.25">
      <c r="A17" s="82" t="s">
        <v>19</v>
      </c>
      <c r="B17" s="53"/>
      <c r="C17" s="53"/>
    </row>
    <row r="18" spans="1:3" x14ac:dyDescent="0.25">
      <c r="A18" s="83"/>
      <c r="B18" s="10" t="s">
        <v>21</v>
      </c>
      <c r="C18" s="10" t="s">
        <v>22</v>
      </c>
    </row>
    <row r="19" spans="1:3" x14ac:dyDescent="0.25">
      <c r="A19" s="83"/>
      <c r="B19" s="6" t="s">
        <v>118</v>
      </c>
      <c r="C19" s="6"/>
    </row>
    <row r="20" spans="1:3" x14ac:dyDescent="0.25">
      <c r="A20" s="83"/>
      <c r="B20" s="6"/>
      <c r="C20" s="6"/>
    </row>
    <row r="21" spans="1:3" x14ac:dyDescent="0.25">
      <c r="A21" s="84"/>
      <c r="B21" s="6"/>
      <c r="C21" s="6"/>
    </row>
    <row r="22" spans="1:3" x14ac:dyDescent="0.25">
      <c r="A22" s="20" t="s">
        <v>23</v>
      </c>
      <c r="B22" s="53"/>
      <c r="C22" s="53"/>
    </row>
    <row r="23" spans="1:3" x14ac:dyDescent="0.25">
      <c r="A23" s="20" t="s">
        <v>24</v>
      </c>
      <c r="B23" s="85"/>
      <c r="C23" s="86"/>
    </row>
    <row r="24" spans="1:3" x14ac:dyDescent="0.25">
      <c r="A24" s="20" t="s">
        <v>25</v>
      </c>
      <c r="B24" s="53" t="s">
        <v>79</v>
      </c>
      <c r="C24" s="53"/>
    </row>
    <row r="25" spans="1:3" x14ac:dyDescent="0.25">
      <c r="A25" s="20" t="s">
        <v>26</v>
      </c>
      <c r="B25" s="53"/>
      <c r="C25" s="53"/>
    </row>
    <row r="26" spans="1:3" x14ac:dyDescent="0.25">
      <c r="A26" s="20" t="s">
        <v>28</v>
      </c>
      <c r="B26" s="53"/>
      <c r="C26" s="53"/>
    </row>
    <row r="27" spans="1:3" x14ac:dyDescent="0.25">
      <c r="A27" s="19" t="s">
        <v>29</v>
      </c>
      <c r="B27" s="53"/>
      <c r="C27" s="53"/>
    </row>
    <row r="28" spans="1:3" x14ac:dyDescent="0.25">
      <c r="A28" s="68" t="s">
        <v>30</v>
      </c>
      <c r="B28" s="68"/>
      <c r="C28" s="68"/>
    </row>
    <row r="29" spans="1:3" x14ac:dyDescent="0.25">
      <c r="A29" s="78" t="s">
        <v>31</v>
      </c>
      <c r="B29" s="79"/>
      <c r="C29" s="11"/>
    </row>
    <row r="30" spans="1:3" x14ac:dyDescent="0.25">
      <c r="A30" s="78" t="s">
        <v>32</v>
      </c>
      <c r="B30" s="79"/>
      <c r="C30" s="11"/>
    </row>
    <row r="31" spans="1:3" x14ac:dyDescent="0.25">
      <c r="A31" s="78" t="s">
        <v>33</v>
      </c>
      <c r="B31" s="79"/>
      <c r="C31" s="12"/>
    </row>
    <row r="32" spans="1:3" x14ac:dyDescent="0.25">
      <c r="A32" s="78" t="s">
        <v>34</v>
      </c>
      <c r="B32" s="79"/>
      <c r="C32" s="11"/>
    </row>
    <row r="33" spans="1:3" x14ac:dyDescent="0.25">
      <c r="A33" s="78" t="s">
        <v>35</v>
      </c>
      <c r="B33" s="79"/>
      <c r="C33" s="11"/>
    </row>
    <row r="34" spans="1:3" x14ac:dyDescent="0.25">
      <c r="A34" s="78" t="s">
        <v>36</v>
      </c>
      <c r="B34" s="79"/>
      <c r="C34" s="13"/>
    </row>
    <row r="35" spans="1:3" x14ac:dyDescent="0.25">
      <c r="A35" s="69" t="s">
        <v>37</v>
      </c>
      <c r="B35" s="70"/>
      <c r="C35" s="14"/>
    </row>
    <row r="36" spans="1:3" x14ac:dyDescent="0.25">
      <c r="A36" s="69" t="s">
        <v>38</v>
      </c>
      <c r="B36" s="70"/>
      <c r="C36" s="15"/>
    </row>
    <row r="37" spans="1:3" x14ac:dyDescent="0.25">
      <c r="A37" s="71" t="s">
        <v>39</v>
      </c>
      <c r="B37" s="72"/>
      <c r="C37" s="15"/>
    </row>
    <row r="38" spans="1:3" x14ac:dyDescent="0.25">
      <c r="A38" s="73"/>
      <c r="B38" s="74"/>
      <c r="C38" s="15"/>
    </row>
    <row r="39" spans="1:3" x14ac:dyDescent="0.25">
      <c r="A39" s="75"/>
      <c r="B39" s="76"/>
      <c r="C39" s="15"/>
    </row>
    <row r="40" spans="1:3" x14ac:dyDescent="0.25">
      <c r="A40" s="77" t="s">
        <v>40</v>
      </c>
      <c r="B40" s="77"/>
      <c r="C40" s="77"/>
    </row>
    <row r="41" spans="1:3" x14ac:dyDescent="0.25">
      <c r="A41" s="17" t="s">
        <v>41</v>
      </c>
      <c r="B41" s="18"/>
      <c r="C41" s="15"/>
    </row>
    <row r="42" spans="1:3" x14ac:dyDescent="0.25">
      <c r="A42" s="69" t="s">
        <v>42</v>
      </c>
      <c r="B42" s="70"/>
      <c r="C42" s="15"/>
    </row>
    <row r="43" spans="1:3" x14ac:dyDescent="0.25">
      <c r="A43" s="69" t="s">
        <v>43</v>
      </c>
      <c r="B43" s="70"/>
      <c r="C43" s="15"/>
    </row>
    <row r="44" spans="1:3" x14ac:dyDescent="0.25">
      <c r="A44" s="17" t="s">
        <v>44</v>
      </c>
      <c r="B44" s="18"/>
      <c r="C44" s="15"/>
    </row>
    <row r="45" spans="1:3" x14ac:dyDescent="0.25">
      <c r="A45" s="17" t="s">
        <v>45</v>
      </c>
      <c r="B45" s="18"/>
      <c r="C45" s="15"/>
    </row>
    <row r="46" spans="1:3" x14ac:dyDescent="0.25">
      <c r="A46" s="69" t="s">
        <v>46</v>
      </c>
      <c r="B46" s="70"/>
      <c r="C46" s="15"/>
    </row>
    <row r="47" spans="1:3" x14ac:dyDescent="0.25">
      <c r="A47" s="17" t="s">
        <v>47</v>
      </c>
      <c r="B47" s="16"/>
      <c r="C47" s="15"/>
    </row>
    <row r="48" spans="1:3" x14ac:dyDescent="0.25">
      <c r="A48" s="69" t="s">
        <v>48</v>
      </c>
      <c r="B48" s="70"/>
      <c r="C48" s="15"/>
    </row>
    <row r="49" spans="1:3" x14ac:dyDescent="0.25">
      <c r="A49" s="69" t="s">
        <v>49</v>
      </c>
      <c r="B49" s="70"/>
      <c r="C49" s="15"/>
    </row>
    <row r="50" spans="1:3" x14ac:dyDescent="0.25">
      <c r="A50" s="69" t="s">
        <v>39</v>
      </c>
      <c r="B50" s="70"/>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70" zoomScaleNormal="70" workbookViewId="0">
      <selection activeCell="B7" sqref="B7:C7"/>
    </sheetView>
  </sheetViews>
  <sheetFormatPr baseColWidth="10" defaultColWidth="0" defaultRowHeight="15" x14ac:dyDescent="0.25"/>
  <cols>
    <col min="1" max="1" width="70" customWidth="1"/>
    <col min="2" max="2" width="35.42578125" customWidth="1"/>
    <col min="3" max="3" width="164" customWidth="1"/>
    <col min="4" max="8" width="11.42578125" hidden="1" customWidth="1"/>
    <col min="9" max="9" width="12" hidden="1" customWidth="1"/>
    <col min="10" max="16384" width="11.42578125" hidden="1"/>
  </cols>
  <sheetData>
    <row r="1" spans="1:9" ht="26.25" x14ac:dyDescent="0.25">
      <c r="A1" s="65" t="s">
        <v>50</v>
      </c>
      <c r="B1" s="65"/>
      <c r="C1" s="65"/>
    </row>
    <row r="2" spans="1:9" ht="15" customHeight="1" x14ac:dyDescent="0.25">
      <c r="A2" s="35" t="s">
        <v>11</v>
      </c>
      <c r="B2" s="91" t="str">
        <f>'AUTOS NOTA 321'!B2:C2</f>
        <v>SINIESTRO 107906193   LEGIS  APJ32176</v>
      </c>
      <c r="C2" s="92"/>
    </row>
    <row r="3" spans="1:9" x14ac:dyDescent="0.25">
      <c r="A3" s="36" t="s">
        <v>1</v>
      </c>
      <c r="B3" s="95" t="str">
        <f>'AUTOS  NOTA 322'!B2:C2</f>
        <v>11001310303020230038800</v>
      </c>
      <c r="C3" s="95"/>
    </row>
    <row r="4" spans="1:9" x14ac:dyDescent="0.25">
      <c r="A4" s="36" t="s">
        <v>2</v>
      </c>
      <c r="B4" s="95" t="str">
        <f>'AUTOS  NOTA 322'!B3:C3</f>
        <v>JUZGADO 30 CIVIL DEL CIRCUITO DE BOGOTA</v>
      </c>
      <c r="C4" s="95"/>
    </row>
    <row r="5" spans="1:9" x14ac:dyDescent="0.25">
      <c r="A5" s="36" t="s">
        <v>3</v>
      </c>
      <c r="B5" s="95" t="str">
        <f>'AUTOS  NOTA 322'!B4:C4</f>
        <v>1. VICTOR JULIO LÓPEZ HERNANDEZ
2. YEISSON FABIÁN LEÓN CASTILLO
3. ALLIANZ SEGUROS S.A</v>
      </c>
      <c r="C5" s="95"/>
    </row>
    <row r="6" spans="1:9" ht="15" customHeight="1" x14ac:dyDescent="0.25">
      <c r="A6" s="36" t="s">
        <v>4</v>
      </c>
      <c r="B6" s="95" t="str">
        <f>'AUTOS  NOTA 322'!B5:C5</f>
        <v xml:space="preserve">1. EMILSE ORJUELA PARDO (VICTIMA DIRECTA) FECHA DE NACIMIENTO: 10 ABRIL 1980
2. ERICK SANTIAGO TINTIN ORJUELA (HIJO VICTIMA DIRECTA) FCHA DE NACIMIENTO: 23 JULIO 2006
3. HAROLD GIOVANNY CUBILLOS ORJUELA (HIJO VICTIMA DIRECTA) FECHA DE NACIMIENTO: 10 DE MAYO 2012
4. DIEGO ANDREY TINTIN ORJUELA (HIJO VICTIMA DIRECTA) FECHA DE NACIMIENTO: 16 DE AGOSTO 2004
5. ANGELA LILIAN QUINTIN BAQUERO (VICTIMA DIRECTA)
6. RONNY BRADDLEY TINTIN QUINTIN (HIJO VICTIMA DIRECTA)
7. WENDY TATIANA TINTIN QUINTIN (HIJA VICTIMA DIRECTA)        </v>
      </c>
      <c r="C6" s="95"/>
    </row>
    <row r="7" spans="1:9" x14ac:dyDescent="0.25">
      <c r="A7" s="36" t="s">
        <v>5</v>
      </c>
      <c r="B7" s="95" t="s">
        <v>104</v>
      </c>
      <c r="C7" s="95"/>
    </row>
    <row r="8" spans="1:9" x14ac:dyDescent="0.25">
      <c r="A8" s="38" t="s">
        <v>101</v>
      </c>
      <c r="B8" s="95" t="str">
        <f>'AUTOS  NOTA 322'!B7:C8</f>
        <v>EMILSE ORJUELA PARDO y ANGELA LILIAN QUINTIN BAQUERO</v>
      </c>
      <c r="C8" s="95"/>
    </row>
    <row r="9" spans="1:9" x14ac:dyDescent="0.25">
      <c r="A9" s="36" t="s">
        <v>51</v>
      </c>
      <c r="B9" s="89">
        <f>SUM(C11,C12,C14,C15,C17)</f>
        <v>290292006</v>
      </c>
      <c r="C9" s="90"/>
    </row>
    <row r="10" spans="1:9" x14ac:dyDescent="0.25">
      <c r="A10" s="96" t="s">
        <v>52</v>
      </c>
      <c r="B10" s="93" t="s">
        <v>53</v>
      </c>
      <c r="C10" s="94"/>
    </row>
    <row r="11" spans="1:9" x14ac:dyDescent="0.25">
      <c r="A11" s="96"/>
      <c r="B11" s="37" t="s">
        <v>54</v>
      </c>
      <c r="C11" s="32">
        <v>76128006</v>
      </c>
    </row>
    <row r="12" spans="1:9" x14ac:dyDescent="0.25">
      <c r="A12" s="96"/>
      <c r="B12" s="37" t="s">
        <v>55</v>
      </c>
      <c r="C12" s="32">
        <v>5364000</v>
      </c>
    </row>
    <row r="13" spans="1:9" x14ac:dyDescent="0.25">
      <c r="A13" s="96"/>
      <c r="B13" s="93"/>
      <c r="C13" s="94"/>
    </row>
    <row r="14" spans="1:9" x14ac:dyDescent="0.25">
      <c r="A14" s="96"/>
      <c r="B14" s="37" t="s">
        <v>98</v>
      </c>
      <c r="C14" s="40">
        <v>150800000</v>
      </c>
    </row>
    <row r="15" spans="1:9" x14ac:dyDescent="0.25">
      <c r="A15" s="96"/>
      <c r="B15" s="37" t="s">
        <v>99</v>
      </c>
      <c r="C15" s="40">
        <v>58000000</v>
      </c>
      <c r="E15" t="s">
        <v>57</v>
      </c>
      <c r="F15" s="22">
        <v>0.7</v>
      </c>
    </row>
    <row r="16" spans="1:9" x14ac:dyDescent="0.25">
      <c r="A16" s="96"/>
      <c r="B16" s="93" t="s">
        <v>58</v>
      </c>
      <c r="C16" s="94"/>
      <c r="E16" t="s">
        <v>59</v>
      </c>
      <c r="F16" s="23">
        <v>0.3</v>
      </c>
      <c r="I16" s="25"/>
    </row>
    <row r="17" spans="1:9" x14ac:dyDescent="0.25">
      <c r="A17" s="96"/>
      <c r="B17" s="37"/>
      <c r="C17" s="41"/>
      <c r="F17" s="26"/>
      <c r="I17" s="25"/>
    </row>
    <row r="18" spans="1:9" ht="23.25" customHeight="1" x14ac:dyDescent="0.25">
      <c r="A18" s="39" t="s">
        <v>60</v>
      </c>
      <c r="B18" s="91" t="s">
        <v>59</v>
      </c>
      <c r="C18" s="92"/>
    </row>
    <row r="19" spans="1:9" ht="30" x14ac:dyDescent="0.25">
      <c r="A19" s="36" t="s">
        <v>62</v>
      </c>
      <c r="B19" s="104" t="s">
        <v>217</v>
      </c>
      <c r="C19" s="105"/>
    </row>
    <row r="20" spans="1:9" ht="15" customHeight="1" x14ac:dyDescent="0.25">
      <c r="A20" s="21" t="s">
        <v>63</v>
      </c>
      <c r="B20" s="101">
        <f>((C22+C23+C25+C26+C30+C28+C32+C34+C29+C33)-C37-C38)*C36*C39</f>
        <v>33204958</v>
      </c>
      <c r="C20" s="101"/>
    </row>
    <row r="21" spans="1:9" x14ac:dyDescent="0.25">
      <c r="A21" s="7" t="s">
        <v>64</v>
      </c>
      <c r="B21" s="106" t="s">
        <v>53</v>
      </c>
      <c r="C21" s="107"/>
    </row>
    <row r="22" spans="1:9" x14ac:dyDescent="0.25">
      <c r="A22" s="99"/>
      <c r="B22" s="37" t="s">
        <v>54</v>
      </c>
      <c r="C22" s="32">
        <v>28704958</v>
      </c>
    </row>
    <row r="23" spans="1:9" x14ac:dyDescent="0.25">
      <c r="A23" s="100"/>
      <c r="B23" s="37" t="s">
        <v>55</v>
      </c>
      <c r="C23" s="32">
        <v>4500000</v>
      </c>
    </row>
    <row r="24" spans="1:9" x14ac:dyDescent="0.25">
      <c r="A24" s="100"/>
      <c r="B24" s="93" t="s">
        <v>56</v>
      </c>
      <c r="C24" s="94"/>
    </row>
    <row r="25" spans="1:9" x14ac:dyDescent="0.25">
      <c r="A25" s="100"/>
      <c r="B25" s="37" t="s">
        <v>98</v>
      </c>
      <c r="C25" s="32">
        <v>0</v>
      </c>
    </row>
    <row r="26" spans="1:9" ht="29.1" customHeight="1" x14ac:dyDescent="0.25">
      <c r="A26" s="100"/>
      <c r="B26" s="37" t="s">
        <v>100</v>
      </c>
      <c r="C26" s="32">
        <v>0</v>
      </c>
    </row>
    <row r="27" spans="1:9" x14ac:dyDescent="0.25">
      <c r="A27" s="100"/>
      <c r="B27" s="93" t="s">
        <v>121</v>
      </c>
      <c r="C27" s="94"/>
    </row>
    <row r="28" spans="1:9" x14ac:dyDescent="0.25">
      <c r="A28" s="100"/>
      <c r="B28" s="37" t="s">
        <v>130</v>
      </c>
      <c r="C28" s="32">
        <v>0</v>
      </c>
    </row>
    <row r="29" spans="1:9" x14ac:dyDescent="0.25">
      <c r="A29" s="100"/>
      <c r="B29" s="37" t="s">
        <v>54</v>
      </c>
      <c r="C29" s="32"/>
    </row>
    <row r="30" spans="1:9" x14ac:dyDescent="0.25">
      <c r="A30" s="100"/>
      <c r="B30" s="37" t="s">
        <v>55</v>
      </c>
      <c r="C30" s="32">
        <v>0</v>
      </c>
    </row>
    <row r="31" spans="1:9" x14ac:dyDescent="0.25">
      <c r="A31" s="100"/>
      <c r="B31" s="93" t="s">
        <v>122</v>
      </c>
      <c r="C31" s="94"/>
    </row>
    <row r="32" spans="1:9" x14ac:dyDescent="0.25">
      <c r="A32" s="100"/>
      <c r="B32" s="37"/>
      <c r="C32" s="32"/>
    </row>
    <row r="33" spans="1:3" x14ac:dyDescent="0.25">
      <c r="A33" s="100"/>
      <c r="B33" s="37" t="s">
        <v>54</v>
      </c>
      <c r="C33" s="32">
        <v>0</v>
      </c>
    </row>
    <row r="34" spans="1:3" x14ac:dyDescent="0.25">
      <c r="A34" s="100"/>
      <c r="B34" s="37" t="s">
        <v>55</v>
      </c>
      <c r="C34" s="32">
        <v>0</v>
      </c>
    </row>
    <row r="35" spans="1:3" x14ac:dyDescent="0.25">
      <c r="A35" s="100"/>
      <c r="B35" s="93" t="s">
        <v>114</v>
      </c>
      <c r="C35" s="94"/>
    </row>
    <row r="36" spans="1:3" x14ac:dyDescent="0.25">
      <c r="A36" s="100"/>
      <c r="B36" s="37" t="s">
        <v>125</v>
      </c>
      <c r="C36" s="33">
        <v>1</v>
      </c>
    </row>
    <row r="37" spans="1:3" x14ac:dyDescent="0.25">
      <c r="A37" s="100"/>
      <c r="B37" s="37" t="s">
        <v>115</v>
      </c>
      <c r="C37" s="34">
        <v>0</v>
      </c>
    </row>
    <row r="38" spans="1:3" x14ac:dyDescent="0.25">
      <c r="A38" s="100"/>
      <c r="B38" s="37" t="s">
        <v>170</v>
      </c>
      <c r="C38" s="34"/>
    </row>
    <row r="39" spans="1:3" x14ac:dyDescent="0.25">
      <c r="A39" s="100"/>
      <c r="B39" s="37" t="s">
        <v>129</v>
      </c>
      <c r="C39" s="33">
        <v>1</v>
      </c>
    </row>
    <row r="40" spans="1:3" x14ac:dyDescent="0.25">
      <c r="A40" s="24" t="s">
        <v>65</v>
      </c>
      <c r="B40" s="101">
        <f>IFERROR(B20*(VLOOKUP(B18,E15:F17,2,0)),16666)</f>
        <v>9961487.4000000004</v>
      </c>
      <c r="C40" s="101"/>
    </row>
    <row r="41" spans="1:3" ht="93" customHeight="1" x14ac:dyDescent="0.25">
      <c r="A41" s="36" t="s">
        <v>123</v>
      </c>
      <c r="B41" s="102" t="s">
        <v>218</v>
      </c>
      <c r="C41" s="103"/>
    </row>
    <row r="42" spans="1:3" ht="211.5" customHeight="1" x14ac:dyDescent="0.25">
      <c r="A42" s="36" t="s">
        <v>66</v>
      </c>
      <c r="B42" s="97" t="s">
        <v>219</v>
      </c>
      <c r="C42" s="98"/>
    </row>
    <row r="45" spans="1:3" ht="26.25" x14ac:dyDescent="0.25">
      <c r="A45" s="87" t="s">
        <v>171</v>
      </c>
      <c r="B45" s="87"/>
      <c r="C45" s="87"/>
    </row>
    <row r="46" spans="1:3" x14ac:dyDescent="0.25">
      <c r="A46" s="88" t="s">
        <v>172</v>
      </c>
      <c r="B46" s="88"/>
      <c r="C46" s="88"/>
    </row>
    <row r="47" spans="1:3" x14ac:dyDescent="0.25">
      <c r="A47" s="43" t="s">
        <v>173</v>
      </c>
      <c r="B47" s="43" t="s">
        <v>174</v>
      </c>
      <c r="C47" s="44" t="s">
        <v>175</v>
      </c>
    </row>
    <row r="48" spans="1:3" ht="27" x14ac:dyDescent="0.25">
      <c r="A48" s="45" t="s">
        <v>176</v>
      </c>
      <c r="B48" s="46" t="s">
        <v>17</v>
      </c>
      <c r="C48" s="45" t="s">
        <v>177</v>
      </c>
    </row>
    <row r="49" spans="1:3" ht="40.5" x14ac:dyDescent="0.25">
      <c r="A49" s="45" t="s">
        <v>178</v>
      </c>
      <c r="B49" s="46" t="s">
        <v>27</v>
      </c>
      <c r="C49" s="45" t="s">
        <v>179</v>
      </c>
    </row>
    <row r="50" spans="1:3" ht="27" x14ac:dyDescent="0.25">
      <c r="A50" s="45" t="s">
        <v>180</v>
      </c>
      <c r="B50" s="46" t="s">
        <v>27</v>
      </c>
      <c r="C50" s="45" t="s">
        <v>181</v>
      </c>
    </row>
    <row r="51" spans="1:3" x14ac:dyDescent="0.25">
      <c r="A51" s="45" t="s">
        <v>182</v>
      </c>
      <c r="B51" s="46" t="s">
        <v>27</v>
      </c>
      <c r="C51" s="45" t="s">
        <v>183</v>
      </c>
    </row>
    <row r="52" spans="1:3" x14ac:dyDescent="0.25">
      <c r="A52" s="45" t="s">
        <v>184</v>
      </c>
      <c r="B52" s="46" t="s">
        <v>27</v>
      </c>
      <c r="C52" s="47"/>
    </row>
    <row r="53" spans="1:3" x14ac:dyDescent="0.25">
      <c r="A53" s="45" t="s">
        <v>185</v>
      </c>
      <c r="B53" s="46" t="s">
        <v>27</v>
      </c>
      <c r="C53" s="45" t="s">
        <v>186</v>
      </c>
    </row>
    <row r="54" spans="1:3" ht="27" x14ac:dyDescent="0.25">
      <c r="A54" s="45" t="s">
        <v>187</v>
      </c>
      <c r="B54" s="46" t="s">
        <v>27</v>
      </c>
      <c r="C54" s="45" t="s">
        <v>188</v>
      </c>
    </row>
    <row r="55" spans="1:3" x14ac:dyDescent="0.25">
      <c r="A55" s="45" t="s">
        <v>189</v>
      </c>
      <c r="B55" s="46" t="s">
        <v>27</v>
      </c>
      <c r="C55" s="47" t="s">
        <v>190</v>
      </c>
    </row>
    <row r="56" spans="1:3" ht="27" x14ac:dyDescent="0.25">
      <c r="A56" s="45" t="s">
        <v>191</v>
      </c>
      <c r="B56" s="46" t="s">
        <v>27</v>
      </c>
      <c r="C56" s="47" t="s">
        <v>192</v>
      </c>
    </row>
    <row r="57" spans="1:3" ht="27" x14ac:dyDescent="0.25">
      <c r="A57" s="45" t="s">
        <v>193</v>
      </c>
      <c r="B57" s="46" t="s">
        <v>27</v>
      </c>
      <c r="C57" s="47" t="s">
        <v>194</v>
      </c>
    </row>
  </sheetData>
  <sheetProtection algorithmName="SHA-512" hashValue="9mGy7RjpqU/4Lx8SrUFcsYwKdSQcUWpXSWFDZkBPmjhfLGFJZs6ZteRcfnupdK1dTtnj2ZBSXKBUcVTn1a94dQ==" saltValue="9fUogx1ESJDP9OnvexLo9A==" spinCount="100000" sheet="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8" sqref="B8:C8"/>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26.25" x14ac:dyDescent="0.25">
      <c r="A1" s="65" t="s">
        <v>67</v>
      </c>
      <c r="B1" s="65"/>
      <c r="C1" s="65"/>
    </row>
    <row r="2" spans="1:3" x14ac:dyDescent="0.25">
      <c r="A2" s="20" t="s">
        <v>11</v>
      </c>
      <c r="B2" s="85" t="str">
        <f>'AUTOS NOTA 324-478'!B2:C2</f>
        <v>SINIESTRO 107906193   LEGIS  APJ32176</v>
      </c>
      <c r="C2" s="86"/>
    </row>
    <row r="3" spans="1:3" x14ac:dyDescent="0.25">
      <c r="A3" s="5" t="s">
        <v>1</v>
      </c>
      <c r="B3" s="53" t="str">
        <f>'AUTOS  NOTA 322'!B2:C2</f>
        <v>11001310303020230038800</v>
      </c>
      <c r="C3" s="53"/>
    </row>
    <row r="4" spans="1:3" x14ac:dyDescent="0.25">
      <c r="A4" s="5" t="s">
        <v>2</v>
      </c>
      <c r="B4" s="53" t="str">
        <f>'AUTOS  NOTA 322'!B3:C3</f>
        <v>JUZGADO 30 CIVIL DEL CIRCUITO DE BOGOTA</v>
      </c>
      <c r="C4" s="53"/>
    </row>
    <row r="5" spans="1:3" x14ac:dyDescent="0.25">
      <c r="A5" s="5" t="s">
        <v>3</v>
      </c>
      <c r="B5" s="53" t="str">
        <f>'AUTOS  NOTA 322'!B4:C4</f>
        <v>1. VICTOR JULIO LÓPEZ HERNANDEZ
2. YEISSON FABIÁN LEÓN CASTILLO
3. ALLIANZ SEGUROS S.A</v>
      </c>
      <c r="C5" s="53"/>
    </row>
    <row r="6" spans="1:3" ht="15" customHeight="1" x14ac:dyDescent="0.25">
      <c r="A6" s="5" t="s">
        <v>4</v>
      </c>
      <c r="B6" s="53" t="str">
        <f>'AUTOS  NOTA 322'!B5:C5</f>
        <v xml:space="preserve">1. EMILSE ORJUELA PARDO (VICTIMA DIRECTA) FECHA DE NACIMIENTO: 10 ABRIL 1980
2. ERICK SANTIAGO TINTIN ORJUELA (HIJO VICTIMA DIRECTA) FCHA DE NACIMIENTO: 23 JULIO 2006
3. HAROLD GIOVANNY CUBILLOS ORJUELA (HIJO VICTIMA DIRECTA) FECHA DE NACIMIENTO: 10 DE MAYO 2012
4. DIEGO ANDREY TINTIN ORJUELA (HIJO VICTIMA DIRECTA) FECHA DE NACIMIENTO: 16 DE AGOSTO 2004
5. ANGELA LILIAN QUINTIN BAQUERO (VICTIMA DIRECTA)
6. RONNY BRADDLEY TINTIN QUINTIN (HIJO VICTIMA DIRECTA)
7. WENDY TATIANA TINTIN QUINTIN (HIJA VICTIMA DIRECTA)        </v>
      </c>
      <c r="C6" s="53"/>
    </row>
    <row r="7" spans="1:3" ht="15" customHeight="1" x14ac:dyDescent="0.25">
      <c r="A7" s="5" t="s">
        <v>5</v>
      </c>
      <c r="B7" s="53" t="s">
        <v>104</v>
      </c>
      <c r="C7" s="53"/>
    </row>
    <row r="8" spans="1:3" ht="15" customHeight="1" x14ac:dyDescent="0.25">
      <c r="A8" s="31" t="s">
        <v>101</v>
      </c>
      <c r="B8" s="53" t="str">
        <f>'AUTOS  NOTA 322'!B7:C8</f>
        <v>EMILSE ORJUELA PARDO y ANGELA LILIAN QUINTIN BAQUERO</v>
      </c>
      <c r="C8" s="53"/>
    </row>
    <row r="9" spans="1:3" ht="18.95" customHeight="1" x14ac:dyDescent="0.25">
      <c r="A9" s="5" t="s">
        <v>102</v>
      </c>
      <c r="B9" s="53"/>
      <c r="C9" s="53"/>
    </row>
    <row r="10" spans="1:3" x14ac:dyDescent="0.25">
      <c r="A10" s="7" t="s">
        <v>64</v>
      </c>
      <c r="B10" s="110">
        <f>'AUTOS NOTA 324-478'!B20:C20</f>
        <v>33204958</v>
      </c>
      <c r="C10" s="110"/>
    </row>
    <row r="11" spans="1:3" x14ac:dyDescent="0.25">
      <c r="A11" s="7" t="s">
        <v>116</v>
      </c>
      <c r="B11" s="111">
        <f>'AUTOS NOTA 324-478'!B40:C40</f>
        <v>9961487.4000000004</v>
      </c>
      <c r="C11" s="53"/>
    </row>
    <row r="12" spans="1:3" ht="30" x14ac:dyDescent="0.25">
      <c r="A12" s="7" t="s">
        <v>68</v>
      </c>
      <c r="B12" s="108"/>
      <c r="C12" s="109"/>
    </row>
    <row r="13" spans="1:3" ht="45" x14ac:dyDescent="0.25">
      <c r="A13" s="5" t="s">
        <v>69</v>
      </c>
      <c r="B13" s="53"/>
      <c r="C13" s="53"/>
    </row>
    <row r="14" spans="1:3" ht="45" x14ac:dyDescent="0.25">
      <c r="A14" s="5" t="s">
        <v>70</v>
      </c>
      <c r="B14" s="53"/>
      <c r="C14" s="53"/>
    </row>
    <row r="15" spans="1:3" x14ac:dyDescent="0.25">
      <c r="A15" s="5" t="s">
        <v>71</v>
      </c>
      <c r="B15" s="6"/>
      <c r="C15" s="6"/>
    </row>
    <row r="16" spans="1:3" x14ac:dyDescent="0.25">
      <c r="A16" s="7" t="s">
        <v>72</v>
      </c>
      <c r="B16" s="53"/>
      <c r="C16" s="53"/>
    </row>
    <row r="17" spans="1:3" x14ac:dyDescent="0.25">
      <c r="A17" s="6" t="s">
        <v>73</v>
      </c>
      <c r="B17" s="109"/>
      <c r="C17" s="10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tabSelected="1" workbookViewId="0">
      <selection activeCell="B11" sqref="B11:C11"/>
    </sheetView>
  </sheetViews>
  <sheetFormatPr baseColWidth="10" defaultColWidth="0" defaultRowHeight="15" x14ac:dyDescent="0.25"/>
  <cols>
    <col min="1" max="1" width="54.42578125" customWidth="1"/>
    <col min="2" max="2" width="23.42578125" customWidth="1"/>
    <col min="3" max="3" width="98.85546875" customWidth="1"/>
    <col min="4" max="8" width="0" hidden="1" customWidth="1"/>
    <col min="9" max="16384" width="11.42578125" hidden="1"/>
  </cols>
  <sheetData>
    <row r="1" spans="1:3" ht="26.25" x14ac:dyDescent="0.25">
      <c r="A1" s="65" t="s">
        <v>131</v>
      </c>
      <c r="B1" s="65"/>
      <c r="C1" s="65"/>
    </row>
    <row r="2" spans="1:3" x14ac:dyDescent="0.25">
      <c r="A2" s="42" t="s">
        <v>11</v>
      </c>
      <c r="B2" s="85" t="s">
        <v>215</v>
      </c>
      <c r="C2" s="86"/>
    </row>
    <row r="3" spans="1:3" x14ac:dyDescent="0.25">
      <c r="A3" s="5" t="s">
        <v>1</v>
      </c>
      <c r="B3" s="53" t="s">
        <v>220</v>
      </c>
      <c r="C3" s="53"/>
    </row>
    <row r="4" spans="1:3" x14ac:dyDescent="0.25">
      <c r="A4" s="5" t="s">
        <v>2</v>
      </c>
      <c r="B4" s="53" t="s">
        <v>198</v>
      </c>
      <c r="C4" s="53"/>
    </row>
    <row r="5" spans="1:3" ht="48.75" customHeight="1" x14ac:dyDescent="0.25">
      <c r="A5" s="5" t="s">
        <v>3</v>
      </c>
      <c r="B5" s="51" t="s">
        <v>199</v>
      </c>
      <c r="C5" s="53"/>
    </row>
    <row r="6" spans="1:3" ht="79.5" customHeight="1" x14ac:dyDescent="0.25">
      <c r="A6" s="5" t="s">
        <v>4</v>
      </c>
      <c r="B6" s="51" t="s">
        <v>221</v>
      </c>
      <c r="C6" s="53"/>
    </row>
    <row r="7" spans="1:3" x14ac:dyDescent="0.25">
      <c r="A7" s="5" t="s">
        <v>5</v>
      </c>
      <c r="B7" s="53" t="s">
        <v>104</v>
      </c>
      <c r="C7" s="53"/>
    </row>
    <row r="8" spans="1:3" x14ac:dyDescent="0.25">
      <c r="A8" s="5" t="s">
        <v>102</v>
      </c>
      <c r="B8" s="53" t="s">
        <v>59</v>
      </c>
      <c r="C8" s="53"/>
    </row>
    <row r="9" spans="1:3" x14ac:dyDescent="0.25">
      <c r="A9" s="7" t="s">
        <v>64</v>
      </c>
      <c r="B9" s="110">
        <f>'[3]GENERALES  NOTA 324 -478'!B17:C17</f>
        <v>100000000</v>
      </c>
      <c r="C9" s="110"/>
    </row>
    <row r="10" spans="1:3" x14ac:dyDescent="0.25">
      <c r="A10" s="5" t="s">
        <v>132</v>
      </c>
      <c r="B10" s="113"/>
      <c r="C10" s="113"/>
    </row>
    <row r="11" spans="1:3" ht="69" customHeight="1" x14ac:dyDescent="0.25">
      <c r="A11" s="5" t="s">
        <v>195</v>
      </c>
      <c r="B11" s="53" t="s">
        <v>196</v>
      </c>
      <c r="C11" s="53"/>
    </row>
    <row r="12" spans="1:3" x14ac:dyDescent="0.25">
      <c r="A12" s="5" t="s">
        <v>133</v>
      </c>
      <c r="B12" s="53"/>
      <c r="C12" s="53"/>
    </row>
    <row r="13" spans="1:3" x14ac:dyDescent="0.25">
      <c r="A13" s="5" t="s">
        <v>134</v>
      </c>
      <c r="B13" s="112"/>
      <c r="C13" s="112"/>
    </row>
    <row r="14" spans="1:3" x14ac:dyDescent="0.25">
      <c r="A14" s="5" t="s">
        <v>135</v>
      </c>
      <c r="B14" s="53"/>
      <c r="C14" s="53"/>
    </row>
    <row r="20" spans="4:8" x14ac:dyDescent="0.25">
      <c r="D20" t="str">
        <f t="shared" ref="D20:H23" si="0">UPPER(D18)</f>
        <v/>
      </c>
      <c r="E20" t="str">
        <f t="shared" si="0"/>
        <v/>
      </c>
      <c r="F20" t="str">
        <f t="shared" si="0"/>
        <v/>
      </c>
      <c r="G20" t="str">
        <f t="shared" si="0"/>
        <v/>
      </c>
      <c r="H20" t="str">
        <f t="shared" si="0"/>
        <v/>
      </c>
    </row>
    <row r="21" spans="4:8" x14ac:dyDescent="0.25">
      <c r="D21" t="str">
        <f t="shared" si="0"/>
        <v/>
      </c>
      <c r="E21" t="str">
        <f t="shared" si="0"/>
        <v/>
      </c>
      <c r="F21" t="str">
        <f t="shared" si="0"/>
        <v/>
      </c>
      <c r="G21" t="str">
        <f t="shared" si="0"/>
        <v/>
      </c>
      <c r="H21" t="str">
        <f t="shared" si="0"/>
        <v/>
      </c>
    </row>
    <row r="22" spans="4:8" x14ac:dyDescent="0.25">
      <c r="D22" t="str">
        <f t="shared" si="0"/>
        <v/>
      </c>
      <c r="E22" t="str">
        <f t="shared" si="0"/>
        <v/>
      </c>
      <c r="F22" t="str">
        <f t="shared" si="0"/>
        <v/>
      </c>
      <c r="G22" t="str">
        <f t="shared" si="0"/>
        <v/>
      </c>
      <c r="H22" t="str">
        <f t="shared" si="0"/>
        <v/>
      </c>
    </row>
    <row r="23" spans="4:8" x14ac:dyDescent="0.25">
      <c r="D23" t="str">
        <f>UPPER(D21)</f>
        <v/>
      </c>
      <c r="E23" t="str">
        <f t="shared" si="0"/>
        <v/>
      </c>
      <c r="F23" t="str">
        <f t="shared" si="0"/>
        <v/>
      </c>
      <c r="G23" t="str">
        <f t="shared" si="0"/>
        <v/>
      </c>
      <c r="H23" t="str">
        <f t="shared" si="0"/>
        <v/>
      </c>
    </row>
    <row r="24" spans="4:8" x14ac:dyDescent="0.25">
      <c r="D24" t="str">
        <f t="shared" ref="D24:H25" si="1">UPPER(D22)</f>
        <v/>
      </c>
      <c r="E24" t="str">
        <f t="shared" si="1"/>
        <v/>
      </c>
      <c r="F24" t="str">
        <f t="shared" si="1"/>
        <v/>
      </c>
      <c r="G24" t="str">
        <f t="shared" si="1"/>
        <v/>
      </c>
      <c r="H24" t="str">
        <f t="shared" si="1"/>
        <v/>
      </c>
    </row>
    <row r="25" spans="4:8" x14ac:dyDescent="0.25">
      <c r="D25" t="str">
        <f t="shared" si="1"/>
        <v/>
      </c>
      <c r="E25" t="str">
        <f t="shared" si="1"/>
        <v/>
      </c>
      <c r="F25" t="str">
        <f t="shared" si="1"/>
        <v/>
      </c>
      <c r="G25" t="str">
        <f t="shared" si="1"/>
        <v/>
      </c>
      <c r="H25" t="str">
        <f t="shared" si="1"/>
        <v/>
      </c>
    </row>
  </sheetData>
  <mergeCells count="14">
    <mergeCell ref="B6:C6"/>
    <mergeCell ref="A1:C1"/>
    <mergeCell ref="B2:C2"/>
    <mergeCell ref="B3:C3"/>
    <mergeCell ref="B4:C4"/>
    <mergeCell ref="B5:C5"/>
    <mergeCell ref="B13:C13"/>
    <mergeCell ref="B14:C14"/>
    <mergeCell ref="B7:C7"/>
    <mergeCell ref="B8:C8"/>
    <mergeCell ref="B9:C9"/>
    <mergeCell ref="B10:C10"/>
    <mergeCell ref="B11:C11"/>
    <mergeCell ref="B12:C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baseColWidth="10" defaultColWidth="0" defaultRowHeight="15" x14ac:dyDescent="0.25"/>
  <cols>
    <col min="1" max="1" width="72.85546875" customWidth="1"/>
    <col min="2" max="2" width="39.85546875" customWidth="1"/>
    <col min="3" max="3" width="96.28515625" customWidth="1"/>
    <col min="4" max="16384" width="11.42578125" hidden="1"/>
  </cols>
  <sheetData>
    <row r="1" spans="1:6" ht="26.25" x14ac:dyDescent="0.25">
      <c r="A1" s="65" t="s">
        <v>136</v>
      </c>
      <c r="B1" s="65"/>
      <c r="C1" s="65"/>
    </row>
    <row r="2" spans="1:6" x14ac:dyDescent="0.25">
      <c r="A2" s="20" t="s">
        <v>11</v>
      </c>
      <c r="B2" s="85" t="str">
        <f>'[2]AUTOS NOTA 321'!B2:C2</f>
        <v xml:space="preserve">SINIESTRO   LEGIS </v>
      </c>
      <c r="C2" s="86"/>
    </row>
    <row r="3" spans="1:6" x14ac:dyDescent="0.25">
      <c r="A3" s="5" t="s">
        <v>1</v>
      </c>
      <c r="B3" s="53" t="str">
        <f>'[3]GENERALES NOTA 322'!B2:C2</f>
        <v xml:space="preserve">Radicado </v>
      </c>
      <c r="C3" s="53"/>
    </row>
    <row r="4" spans="1:6" x14ac:dyDescent="0.25">
      <c r="A4" s="5" t="s">
        <v>2</v>
      </c>
      <c r="B4" s="53" t="str">
        <f>'[3]GENERALES NOTA 322'!B3:C3</f>
        <v>JUZGADO</v>
      </c>
      <c r="C4" s="53"/>
    </row>
    <row r="5" spans="1:6" x14ac:dyDescent="0.25">
      <c r="A5" s="5" t="s">
        <v>3</v>
      </c>
      <c r="B5" s="53" t="str">
        <f>'[3]GENERALES NOTA 322'!B4:C4</f>
        <v xml:space="preserve">NOMBRE Y APELLIDOS DE  LOS DEMANDADOS </v>
      </c>
      <c r="C5" s="53"/>
    </row>
    <row r="6" spans="1:6" x14ac:dyDescent="0.25">
      <c r="A6" s="5" t="s">
        <v>4</v>
      </c>
      <c r="B6" s="53" t="str">
        <f>'[3]GENERALES NOTA 322'!B5:C5</f>
        <v>COLOCAR LOS NOMBRES Y APELLIDOS, SU CALIDAD (HERMANO, HIJO ETC)  PARA LOS CONYUGES E HIJOS COLOCAR LA FECHA DE NACIMIENTO.</v>
      </c>
      <c r="C6" s="53"/>
    </row>
    <row r="7" spans="1:6" x14ac:dyDescent="0.25">
      <c r="A7" s="5" t="s">
        <v>5</v>
      </c>
      <c r="B7" s="53" t="str">
        <f>'[3]GENERALES NOTA 322'!B6:C6</f>
        <v>LLAMADA EN GARANTIA</v>
      </c>
      <c r="C7" s="53"/>
    </row>
    <row r="8" spans="1:6" x14ac:dyDescent="0.25">
      <c r="A8" s="5" t="s">
        <v>137</v>
      </c>
      <c r="B8" s="53" t="str">
        <f>'[3]GENERALES NOTA 325'!B8:C8</f>
        <v>PROBABLE GENERALES</v>
      </c>
      <c r="C8" s="53"/>
    </row>
    <row r="9" spans="1:6" x14ac:dyDescent="0.25">
      <c r="A9" s="5" t="s">
        <v>138</v>
      </c>
      <c r="B9" s="53"/>
      <c r="C9" s="53"/>
    </row>
    <row r="10" spans="1:6" ht="111" customHeight="1" x14ac:dyDescent="0.25">
      <c r="A10" s="5" t="s">
        <v>139</v>
      </c>
      <c r="B10" s="53"/>
      <c r="C10" s="53"/>
    </row>
    <row r="11" spans="1:6" ht="21" customHeight="1" x14ac:dyDescent="0.25">
      <c r="A11" s="114"/>
      <c r="B11" s="114"/>
      <c r="C11" s="114"/>
      <c r="E11" t="s">
        <v>57</v>
      </c>
      <c r="F11" s="22">
        <v>0.7</v>
      </c>
    </row>
    <row r="12" spans="1:6" hidden="1" x14ac:dyDescent="0.25">
      <c r="A12" s="115"/>
      <c r="B12" s="115"/>
      <c r="C12" s="115"/>
      <c r="E12" t="s">
        <v>59</v>
      </c>
      <c r="F12" s="23">
        <v>0.3</v>
      </c>
    </row>
    <row r="13" spans="1:6" ht="18.75" x14ac:dyDescent="0.25">
      <c r="A13" s="116" t="s">
        <v>140</v>
      </c>
      <c r="B13" s="116"/>
      <c r="C13" s="116"/>
    </row>
    <row r="14" spans="1:6" x14ac:dyDescent="0.25">
      <c r="A14" s="39" t="s">
        <v>60</v>
      </c>
      <c r="B14" s="91" t="s">
        <v>61</v>
      </c>
      <c r="C14" s="92"/>
    </row>
    <row r="15" spans="1:6" ht="45" x14ac:dyDescent="0.25">
      <c r="A15" s="21" t="s">
        <v>63</v>
      </c>
      <c r="B15" s="117">
        <f>((C17+C18+C20+C21+C25+C23+C27+C29+C24+C28)-C32)*C31*C33</f>
        <v>1000000000</v>
      </c>
      <c r="C15" s="117"/>
    </row>
    <row r="16" spans="1:6" x14ac:dyDescent="0.25">
      <c r="A16" s="7" t="s">
        <v>64</v>
      </c>
      <c r="B16" s="106" t="s">
        <v>53</v>
      </c>
      <c r="C16" s="107"/>
    </row>
    <row r="17" spans="1:3" x14ac:dyDescent="0.25">
      <c r="A17" s="99"/>
      <c r="B17" s="37" t="s">
        <v>54</v>
      </c>
      <c r="C17" s="32">
        <v>1000000000</v>
      </c>
    </row>
    <row r="18" spans="1:3" x14ac:dyDescent="0.25">
      <c r="A18" s="100"/>
      <c r="B18" s="37" t="s">
        <v>55</v>
      </c>
      <c r="C18" s="32">
        <v>0</v>
      </c>
    </row>
    <row r="19" spans="1:3" x14ac:dyDescent="0.25">
      <c r="A19" s="100"/>
      <c r="B19" s="93" t="s">
        <v>56</v>
      </c>
      <c r="C19" s="94"/>
    </row>
    <row r="20" spans="1:3" x14ac:dyDescent="0.25">
      <c r="A20" s="100"/>
      <c r="B20" s="37" t="s">
        <v>98</v>
      </c>
      <c r="C20" s="32">
        <v>0</v>
      </c>
    </row>
    <row r="21" spans="1:3" ht="30" x14ac:dyDescent="0.25">
      <c r="A21" s="100"/>
      <c r="B21" s="37" t="s">
        <v>100</v>
      </c>
      <c r="C21" s="32">
        <v>0</v>
      </c>
    </row>
    <row r="22" spans="1:3" x14ac:dyDescent="0.25">
      <c r="A22" s="100"/>
      <c r="B22" s="93" t="s">
        <v>121</v>
      </c>
      <c r="C22" s="94"/>
    </row>
    <row r="23" spans="1:3" x14ac:dyDescent="0.25">
      <c r="A23" s="100"/>
      <c r="B23" s="37" t="s">
        <v>130</v>
      </c>
      <c r="C23" s="32">
        <v>0</v>
      </c>
    </row>
    <row r="24" spans="1:3" x14ac:dyDescent="0.25">
      <c r="A24" s="100"/>
      <c r="B24" s="37" t="s">
        <v>54</v>
      </c>
      <c r="C24" s="32">
        <v>0</v>
      </c>
    </row>
    <row r="25" spans="1:3" x14ac:dyDescent="0.25">
      <c r="A25" s="100"/>
      <c r="B25" s="37" t="s">
        <v>55</v>
      </c>
      <c r="C25" s="32">
        <v>0</v>
      </c>
    </row>
    <row r="26" spans="1:3" x14ac:dyDescent="0.25">
      <c r="A26" s="100"/>
      <c r="B26" s="93" t="s">
        <v>122</v>
      </c>
      <c r="C26" s="94"/>
    </row>
    <row r="27" spans="1:3" x14ac:dyDescent="0.25">
      <c r="A27" s="100"/>
      <c r="B27" s="37"/>
      <c r="C27" s="32"/>
    </row>
    <row r="28" spans="1:3" x14ac:dyDescent="0.25">
      <c r="A28" s="100"/>
      <c r="B28" s="37" t="s">
        <v>54</v>
      </c>
      <c r="C28" s="32">
        <v>0</v>
      </c>
    </row>
    <row r="29" spans="1:3" x14ac:dyDescent="0.25">
      <c r="A29" s="100"/>
      <c r="B29" s="37" t="s">
        <v>55</v>
      </c>
      <c r="C29" s="32">
        <v>0</v>
      </c>
    </row>
    <row r="30" spans="1:3" x14ac:dyDescent="0.25">
      <c r="A30" s="100"/>
      <c r="B30" s="93" t="s">
        <v>114</v>
      </c>
      <c r="C30" s="94"/>
    </row>
    <row r="31" spans="1:3" x14ac:dyDescent="0.25">
      <c r="A31" s="100"/>
      <c r="B31" s="37" t="s">
        <v>125</v>
      </c>
      <c r="C31" s="33">
        <v>1</v>
      </c>
    </row>
    <row r="32" spans="1:3" x14ac:dyDescent="0.25">
      <c r="A32" s="100"/>
      <c r="B32" s="37" t="s">
        <v>115</v>
      </c>
      <c r="C32" s="34">
        <v>0</v>
      </c>
    </row>
    <row r="33" spans="1:3" x14ac:dyDescent="0.25">
      <c r="A33" s="100"/>
      <c r="B33" s="37" t="s">
        <v>129</v>
      </c>
      <c r="C33" s="33">
        <v>1</v>
      </c>
    </row>
    <row r="34" spans="1:3" x14ac:dyDescent="0.25">
      <c r="A34" s="24" t="s">
        <v>65</v>
      </c>
      <c r="B34" s="101">
        <f>IFERROR(B15*(VLOOKUP(B14,E11:F13,2,0)),16666)</f>
        <v>16666</v>
      </c>
      <c r="C34" s="101"/>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9" t="s">
        <v>14</v>
      </c>
      <c r="B1" t="s">
        <v>17</v>
      </c>
      <c r="C1" s="9" t="s">
        <v>19</v>
      </c>
      <c r="D1" s="9" t="s">
        <v>74</v>
      </c>
      <c r="E1" s="3" t="s">
        <v>25</v>
      </c>
      <c r="F1" s="2" t="s">
        <v>57</v>
      </c>
      <c r="G1" s="4">
        <v>0</v>
      </c>
      <c r="H1" t="s">
        <v>6</v>
      </c>
      <c r="I1" t="s">
        <v>75</v>
      </c>
      <c r="K1" t="s">
        <v>103</v>
      </c>
      <c r="L1" s="30" t="s">
        <v>127</v>
      </c>
      <c r="M1" t="s">
        <v>76</v>
      </c>
      <c r="N1" t="s">
        <v>57</v>
      </c>
      <c r="O1" t="s">
        <v>117</v>
      </c>
    </row>
    <row r="2" spans="1:15" x14ac:dyDescent="0.25">
      <c r="A2" t="s">
        <v>76</v>
      </c>
      <c r="B2" t="s">
        <v>27</v>
      </c>
      <c r="C2" t="s">
        <v>77</v>
      </c>
      <c r="D2" s="2" t="s">
        <v>78</v>
      </c>
      <c r="E2" s="1" t="s">
        <v>79</v>
      </c>
      <c r="F2" s="2" t="s">
        <v>61</v>
      </c>
      <c r="G2" s="4">
        <v>0.7</v>
      </c>
      <c r="H2" t="s">
        <v>7</v>
      </c>
      <c r="I2" t="s">
        <v>80</v>
      </c>
      <c r="K2" t="s">
        <v>104</v>
      </c>
      <c r="L2" s="30" t="s">
        <v>105</v>
      </c>
      <c r="M2" t="s">
        <v>81</v>
      </c>
      <c r="N2" t="s">
        <v>59</v>
      </c>
      <c r="O2" t="s">
        <v>27</v>
      </c>
    </row>
    <row r="3" spans="1:15" x14ac:dyDescent="0.25">
      <c r="A3" t="s">
        <v>81</v>
      </c>
      <c r="C3" t="s">
        <v>82</v>
      </c>
      <c r="D3" s="2" t="s">
        <v>83</v>
      </c>
      <c r="E3" s="1" t="s">
        <v>84</v>
      </c>
      <c r="F3" s="2" t="s">
        <v>59</v>
      </c>
      <c r="G3" s="4">
        <v>0.3</v>
      </c>
      <c r="H3" t="s">
        <v>85</v>
      </c>
      <c r="I3" t="s">
        <v>86</v>
      </c>
      <c r="L3" s="30" t="s">
        <v>106</v>
      </c>
      <c r="M3" t="s">
        <v>87</v>
      </c>
      <c r="N3" t="s">
        <v>61</v>
      </c>
    </row>
    <row r="4" spans="1:15" x14ac:dyDescent="0.25">
      <c r="A4" t="s">
        <v>87</v>
      </c>
      <c r="C4" t="s">
        <v>20</v>
      </c>
      <c r="E4" s="1" t="s">
        <v>88</v>
      </c>
      <c r="H4" t="s">
        <v>89</v>
      </c>
      <c r="I4" t="s">
        <v>8</v>
      </c>
      <c r="L4" t="s">
        <v>107</v>
      </c>
    </row>
    <row r="5" spans="1:15" x14ac:dyDescent="0.25">
      <c r="A5" t="s">
        <v>90</v>
      </c>
      <c r="E5" s="1" t="s">
        <v>91</v>
      </c>
      <c r="H5" t="s">
        <v>92</v>
      </c>
      <c r="I5" t="s">
        <v>93</v>
      </c>
      <c r="L5" s="30" t="s">
        <v>108</v>
      </c>
    </row>
    <row r="6" spans="1:15" x14ac:dyDescent="0.25">
      <c r="E6" s="1" t="s">
        <v>94</v>
      </c>
      <c r="I6" t="s">
        <v>95</v>
      </c>
      <c r="L6" s="30" t="s">
        <v>128</v>
      </c>
    </row>
    <row r="7" spans="1:15" x14ac:dyDescent="0.25">
      <c r="E7" s="1" t="s">
        <v>96</v>
      </c>
      <c r="I7" t="s">
        <v>119</v>
      </c>
      <c r="L7" s="30" t="s">
        <v>109</v>
      </c>
    </row>
    <row r="8" spans="1:15" x14ac:dyDescent="0.25">
      <c r="E8" s="1" t="s">
        <v>97</v>
      </c>
      <c r="L8" s="30" t="s">
        <v>121</v>
      </c>
    </row>
    <row r="9" spans="1:15" x14ac:dyDescent="0.25">
      <c r="L9" s="30" t="s">
        <v>110</v>
      </c>
    </row>
    <row r="10" spans="1:15" x14ac:dyDescent="0.25">
      <c r="L10" s="30" t="s">
        <v>111</v>
      </c>
    </row>
    <row r="11" spans="1:15" x14ac:dyDescent="0.25">
      <c r="L11" s="30" t="s">
        <v>112</v>
      </c>
    </row>
    <row r="12" spans="1:15" x14ac:dyDescent="0.25">
      <c r="L12" s="30" t="s">
        <v>113</v>
      </c>
    </row>
    <row r="13" spans="1:15" x14ac:dyDescent="0.25">
      <c r="L13" s="30" t="s">
        <v>124</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DANIELA PERALTA</cp:lastModifiedBy>
  <cp:revision/>
  <dcterms:created xsi:type="dcterms:W3CDTF">2020-12-07T14:41:17Z</dcterms:created>
  <dcterms:modified xsi:type="dcterms:W3CDTF">2024-12-20T22:47:20Z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