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codeName="ThisWorkbook"/>
  <mc:AlternateContent xmlns:mc="http://schemas.openxmlformats.org/markup-compatibility/2006">
    <mc:Choice Requires="x15">
      <x15ac:absPath xmlns:x15ac="http://schemas.microsoft.com/office/spreadsheetml/2010/11/ac" url="C:\Users\mkrodriguez\Downloads\"/>
    </mc:Choice>
  </mc:AlternateContent>
  <xr:revisionPtr revIDLastSave="0" documentId="13_ncr:1_{7D7FA182-5B1A-4ADE-971F-A9E47F3F053A}" xr6:coauthVersionLast="47" xr6:coauthVersionMax="47" xr10:uidLastSave="{00000000-0000-0000-0000-000000000000}"/>
  <bookViews>
    <workbookView xWindow="-120" yWindow="-120" windowWidth="24240" windowHeight="13020" xr2:uid="{00000000-000D-0000-FFFF-FFFF00000000}"/>
  </bookViews>
  <sheets>
    <sheet name="AUTOS  NOTA 322" sheetId="1" r:id="rId1"/>
    <sheet name="AUTOS NOTA 321" sheetId="7" r:id="rId2"/>
    <sheet name="AUTOS NOTA 324-478" sheetId="8" r:id="rId3"/>
    <sheet name="TASACION " sheetId="10" state="hidden" r:id="rId4"/>
    <sheet name="AUTOS NOTA 325" sheetId="9" r:id="rId5"/>
    <sheet name="CONCEPTO DE CONCILIACIÓN 330 " sheetId="11" r:id="rId6"/>
    <sheet name="CAMBIO DE CONTINGENCIA 423" sheetId="12" r:id="rId7"/>
    <sheet name="Hoja2" sheetId="6" state="hidden" r:id="rId8"/>
  </sheets>
  <externalReferences>
    <externalReference r:id="rId9"/>
  </externalReferences>
  <definedNames>
    <definedName name="Posición">[1]Hoja1!$S$3:$S$4</definedName>
    <definedName name="Probabilidad">[1]Parametros!$A$3:$A$5</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8" i="12" l="1"/>
  <c r="B9" i="11"/>
  <c r="B8" i="11"/>
  <c r="B10" i="9"/>
  <c r="B7" i="12"/>
  <c r="B7" i="11"/>
  <c r="B6" i="12"/>
  <c r="B5" i="12"/>
  <c r="B4" i="12"/>
  <c r="B3" i="12"/>
  <c r="B3" i="9"/>
  <c r="B2" i="12"/>
  <c r="B2" i="8"/>
  <c r="B6" i="11"/>
  <c r="B5" i="11"/>
  <c r="B4" i="11"/>
  <c r="B4" i="7"/>
  <c r="B5" i="7"/>
  <c r="B3" i="11"/>
  <c r="B2" i="11"/>
  <c r="B20" i="8"/>
  <c r="B40" i="8" s="1"/>
  <c r="B34" i="12"/>
  <c r="B15" i="12"/>
  <c r="H22" i="11"/>
  <c r="H24" i="11" s="1"/>
  <c r="F21" i="11"/>
  <c r="F23" i="11" s="1"/>
  <c r="H20" i="11"/>
  <c r="G20" i="11"/>
  <c r="G22" i="11" s="1"/>
  <c r="G24" i="11" s="1"/>
  <c r="F20" i="11"/>
  <c r="F22" i="11" s="1"/>
  <c r="F24" i="11" s="1"/>
  <c r="E20" i="11"/>
  <c r="E22" i="11" s="1"/>
  <c r="E24" i="11" s="1"/>
  <c r="D20" i="11"/>
  <c r="D22" i="11" s="1"/>
  <c r="D24" i="11" s="1"/>
  <c r="H19" i="11"/>
  <c r="H21" i="11" s="1"/>
  <c r="H23" i="11" s="1"/>
  <c r="G19" i="11"/>
  <c r="G21" i="11" s="1"/>
  <c r="G23" i="11" s="1"/>
  <c r="F19" i="11"/>
  <c r="E19" i="11"/>
  <c r="E21" i="11" s="1"/>
  <c r="E23" i="11" s="1"/>
  <c r="D19" i="11"/>
  <c r="D21" i="11" s="1"/>
  <c r="D23" i="11" s="1"/>
  <c r="B2" i="9" l="1"/>
  <c r="B8" i="9" l="1"/>
  <c r="B7" i="9"/>
  <c r="B6" i="9"/>
  <c r="B5" i="9"/>
  <c r="B4" i="9"/>
  <c r="B8" i="8"/>
  <c r="B7" i="8"/>
  <c r="B6" i="8"/>
  <c r="B5" i="8"/>
  <c r="B4" i="8"/>
  <c r="B3" i="8"/>
  <c r="B8" i="7"/>
  <c r="B6" i="7" l="1"/>
  <c r="B7" i="7"/>
  <c r="B3" i="7"/>
  <c r="B9" i="8"/>
  <c r="B11" i="9" l="1"/>
</calcChain>
</file>

<file path=xl/sharedStrings.xml><?xml version="1.0" encoding="utf-8"?>
<sst xmlns="http://schemas.openxmlformats.org/spreadsheetml/2006/main" count="306" uniqueCount="209">
  <si>
    <t>SOLICITUD DE ANTECEDENTES -ABOGADO EXTERNO-</t>
  </si>
  <si>
    <t>Radicado(23 digitos)</t>
  </si>
  <si>
    <t>Juzgado</t>
  </si>
  <si>
    <t>Demandado</t>
  </si>
  <si>
    <t xml:space="preserve">Demandante </t>
  </si>
  <si>
    <t>Tipo de vinculacion compañía</t>
  </si>
  <si>
    <t xml:space="preserve">Situcion Laboral </t>
  </si>
  <si>
    <t xml:space="preserve">Ocupado-trabajador cuenta ajena </t>
  </si>
  <si>
    <t xml:space="preserve">Motociclista </t>
  </si>
  <si>
    <t>AMPARO A AFECTAR</t>
  </si>
  <si>
    <t>REMISION DE ANTECEDENTES - ABOGADO INTERNO-</t>
  </si>
  <si>
    <t>SINIESTRO - APLICATIVO</t>
  </si>
  <si>
    <t>PÓLIZA</t>
  </si>
  <si>
    <t>VALOR ASEGURADO</t>
  </si>
  <si>
    <t>MODALIDAD</t>
  </si>
  <si>
    <t xml:space="preserve">VIGENCIA </t>
  </si>
  <si>
    <t xml:space="preserve">SINIESTRO DENTRO DE LA VIGENCIA? </t>
  </si>
  <si>
    <t>SI</t>
  </si>
  <si>
    <t>CARTERA A DÍA</t>
  </si>
  <si>
    <t>COASEGURO</t>
  </si>
  <si>
    <t>PROPIO</t>
  </si>
  <si>
    <t xml:space="preserve">ASEGURADORAS  </t>
  </si>
  <si>
    <t xml:space="preserve">% DE PARTICIPACION </t>
  </si>
  <si>
    <t>REASEGURO- SUPERA LOS $500M-</t>
  </si>
  <si>
    <t>LARGE GLOSSES</t>
  </si>
  <si>
    <t>MOTIVO DE LA DEMANDA</t>
  </si>
  <si>
    <t xml:space="preserve">OFRECIENTO AUTOS </t>
  </si>
  <si>
    <t>NO</t>
  </si>
  <si>
    <t>OFRECIENTO VALOR</t>
  </si>
  <si>
    <t xml:space="preserve">RECOSTRUCCION ACCIDENTE </t>
  </si>
  <si>
    <t>EXCEPCIONES PROPUESTAS COMPAÑÍA</t>
  </si>
  <si>
    <t>• La cobertura otorgada por la póliza se circunscribe a los términos de su clausulado.</t>
  </si>
  <si>
    <t xml:space="preserve">• La responsabilidad de la aseguradora se encuentra limitada al valor de la suma asegurada.
</t>
  </si>
  <si>
    <t xml:space="preserve">• Disminución de la suma asegurada por pago de indemnizaciones con cargo a la PÓLIZA xxxxxx No. xxxxxxx
</t>
  </si>
  <si>
    <t>• Prescripción de las acciones derivadas del contrato de seguros.</t>
  </si>
  <si>
    <t>• Existencia de coaseguro.</t>
  </si>
  <si>
    <t>• Ausencia de prueba del hecho generador de responsabilidad.</t>
  </si>
  <si>
    <t>• Aplicación de la limitación de responsabilidad por razón del deducible a cargo del asegurado.</t>
  </si>
  <si>
    <t>• Exclusiones  de confomidad a la Póliza</t>
  </si>
  <si>
    <t>Otras</t>
  </si>
  <si>
    <t>OBJECION -Marque con una (x)</t>
  </si>
  <si>
    <t>No prueba de responsabilidad.</t>
  </si>
  <si>
    <t>Fuerza mayor y caso fortuito.</t>
  </si>
  <si>
    <t>Culpa exclusiva de un tercero.</t>
  </si>
  <si>
    <t>Culpa exclusiva de la víctima</t>
  </si>
  <si>
    <t>Exclusiones de póliza</t>
  </si>
  <si>
    <t>Vehículo no asegurado</t>
  </si>
  <si>
    <t>Interes asegurable</t>
  </si>
  <si>
    <t>Prescripción de las acciones derivadas del contrato de seguros</t>
  </si>
  <si>
    <t>Infraseguro</t>
  </si>
  <si>
    <t>INFORME INICIAL-ABOGADO EXTERNO-</t>
  </si>
  <si>
    <t>Valor de las pretensiones totales de la demanda (en pesos no en SMMLV)</t>
  </si>
  <si>
    <t>Perjuicios reclamados  (en pesos no en SMMLV)</t>
  </si>
  <si>
    <t>Patrimoniales</t>
  </si>
  <si>
    <t>Lucro Cesante</t>
  </si>
  <si>
    <t>Daño Emergente</t>
  </si>
  <si>
    <t>Extrapatrimoniales</t>
  </si>
  <si>
    <t>PROBABLE</t>
  </si>
  <si>
    <t>DAÑOS MATERIALES</t>
  </si>
  <si>
    <t>EVENTUAL</t>
  </si>
  <si>
    <t>Clasificación Contingencia</t>
  </si>
  <si>
    <t>REMOTO</t>
  </si>
  <si>
    <t>Concepto del Abogado sobre la Contingencia:(Se debe indicar las razones por las cuales se considera que el proceso es Eventual Remoto o Probable.)</t>
  </si>
  <si>
    <t>Valor Contingencia: ( en pesos). Cuanto vale perder o negociar el caso por un valor que debe estar dentro del valor asegurado( con criterios jurisprudenciales)</t>
  </si>
  <si>
    <t>VALOR CONTINGENCIA</t>
  </si>
  <si>
    <t>Reserva propuesta</t>
  </si>
  <si>
    <t>Defensa de la Aseguradora: (Enumerar y enunciar las excepciones propuestas demanda y/o llamamiento )</t>
  </si>
  <si>
    <t>INFORME ABOGADO INTERNO</t>
  </si>
  <si>
    <t>Comentarios clasificación y valor contingencia</t>
  </si>
  <si>
    <t>El abogado externo remitio la contestacion  y envio de informe inicial en los terminos establecidos ?</t>
  </si>
  <si>
    <t xml:space="preserve">El abogado propuso las excepciones adecuadas para el respetivo proceso? Recomendaciones </t>
  </si>
  <si>
    <t xml:space="preserve">Caso migrado </t>
  </si>
  <si>
    <t xml:space="preserve">Creación de intervinientes </t>
  </si>
  <si>
    <t>Comentarios adicionales</t>
  </si>
  <si>
    <t>CLASE DE REASEGURO</t>
  </si>
  <si>
    <t>Acompañante motorista</t>
  </si>
  <si>
    <t>OCURRENCIA</t>
  </si>
  <si>
    <t>CEDIDO</t>
  </si>
  <si>
    <t>FACULTATIVO</t>
  </si>
  <si>
    <t xml:space="preserve">Objetado por la Compañía </t>
  </si>
  <si>
    <t xml:space="preserve">Ciclista </t>
  </si>
  <si>
    <t>CLAIMS MADE</t>
  </si>
  <si>
    <t>ACEPTADO</t>
  </si>
  <si>
    <t>AUTOMATICO</t>
  </si>
  <si>
    <t>Pretensiones elevadas- reclamación Compañía</t>
  </si>
  <si>
    <t>Ocupado - Autonomo</t>
  </si>
  <si>
    <t>Cliclista vehículo</t>
  </si>
  <si>
    <t>SUNSET</t>
  </si>
  <si>
    <t>Ofrecimiento muy bajo-reclamación Compañía</t>
  </si>
  <si>
    <t xml:space="preserve">Tareas del hogar </t>
  </si>
  <si>
    <t>DESCUBREMIENTO</t>
  </si>
  <si>
    <t xml:space="preserve">Nuevos reclamantes </t>
  </si>
  <si>
    <t>Pendiente acceder al mercado laboral -pedir a nino</t>
  </si>
  <si>
    <t>Ocupante vehículo</t>
  </si>
  <si>
    <t>Respuesta extemporanea</t>
  </si>
  <si>
    <t>Pasajero servicio publico</t>
  </si>
  <si>
    <t xml:space="preserve">Sin reclamación previa </t>
  </si>
  <si>
    <t xml:space="preserve">Vida/RC medica- aviso de siniestro sin tramite </t>
  </si>
  <si>
    <t>Daño moral</t>
  </si>
  <si>
    <t>Daño a la salud</t>
  </si>
  <si>
    <t>Daño a la Salud que podría interpretarse como daño a la vida de relación</t>
  </si>
  <si>
    <t>INTERVINIENTE</t>
  </si>
  <si>
    <t>CONTINGENCIA</t>
  </si>
  <si>
    <t>LLAMADA EN GARANTIA</t>
  </si>
  <si>
    <t>DEMANDA DIRECTA</t>
  </si>
  <si>
    <t>RCE HOMICIDIO</t>
  </si>
  <si>
    <t>RCE HOMICIDIO-LESION</t>
  </si>
  <si>
    <t>RCE + DAÑOS MATERIALES</t>
  </si>
  <si>
    <t>RCC HOMICIDIO</t>
  </si>
  <si>
    <t>RCC HOMICIDIO-LESION</t>
  </si>
  <si>
    <t>PERDIDA PARCIAL DAÑOS</t>
  </si>
  <si>
    <t>PÉRDIDA PARCIAL HURTO</t>
  </si>
  <si>
    <t>PÉRDIDA TOTAL DAÑOS</t>
  </si>
  <si>
    <t>SUSTRACCIÓN TOTAL</t>
  </si>
  <si>
    <t>OTROS</t>
  </si>
  <si>
    <t>DEDUCIBLE</t>
  </si>
  <si>
    <t>Reserva CIA</t>
  </si>
  <si>
    <t xml:space="preserve">SI </t>
  </si>
  <si>
    <t>ALLIANZ</t>
  </si>
  <si>
    <t>Peaton</t>
  </si>
  <si>
    <r>
      <t>Breve resumen de los hechos
*Recomendaciones:</t>
    </r>
    <r>
      <rPr>
        <sz val="11"/>
        <color theme="1"/>
        <rFont val="Calibri"/>
        <family val="2"/>
        <scheme val="minor"/>
      </rPr>
      <t xml:space="preserve"> Establecer las circunstancias de tiempo, modo y lugar, fecha del siniestro, placa del vh asegurado y terceros afectados, nombres de los lesionados (pcl-entidad que emite la pcl- días de incapacidad, lesiones) y muertos. Dentro del material probatorio identificar el grado de responsabilidad (IPAT, fallo contravencional). Procure no transcribir los hechos de la demanda, este espacio tiene como finalidad mostrar un panorama de los hechos.</t>
    </r>
  </si>
  <si>
    <t>RCE DAÑOS MATERIALES</t>
  </si>
  <si>
    <t>DAÑOS VEHICULO ASEGURADO</t>
  </si>
  <si>
    <t>Observaciones sobre el valor de la contingencia: (Se debe explicar como se aterrizaron las pretensiones.) si el caso es de daños indicar el valor comercial del vh</t>
  </si>
  <si>
    <t>NO APLICA</t>
  </si>
  <si>
    <t>COASEGURO RETENCION ALLIANZ (%)</t>
  </si>
  <si>
    <t>JUZGADO</t>
  </si>
  <si>
    <t xml:space="preserve">RCE LESIONES </t>
  </si>
  <si>
    <t>RCC LESIONES</t>
  </si>
  <si>
    <t>CONCURRENCIA</t>
  </si>
  <si>
    <r>
      <t xml:space="preserve">INDIQUE LA PLACA- </t>
    </r>
    <r>
      <rPr>
        <sz val="11"/>
        <color rgb="FFFF0000"/>
        <rFont val="Calibri"/>
        <family val="2"/>
        <scheme val="minor"/>
      </rPr>
      <t>SUSTITUYA</t>
    </r>
  </si>
  <si>
    <t xml:space="preserve">CONCEPTO DE CONCILIACIÓN 330 </t>
  </si>
  <si>
    <t xml:space="preserve">SUMA SOLICITADA </t>
  </si>
  <si>
    <t>CAMBIO CONTINGENCIA PJ</t>
  </si>
  <si>
    <t xml:space="preserve">CONTINGENCIA ACTUAL </t>
  </si>
  <si>
    <t xml:space="preserve">CAMBIO DE CONTINGENCIA </t>
  </si>
  <si>
    <t xml:space="preserve">COMENTARIOS CAMBIO DE CONTINGENCIA </t>
  </si>
  <si>
    <t xml:space="preserve">ACTUALIZACION DE CONTINGENCIA  </t>
  </si>
  <si>
    <t>DEMANDADO</t>
  </si>
  <si>
    <t xml:space="preserve">DEMANDANTE </t>
  </si>
  <si>
    <t>TIPO DE VINCULACION COMPAÑÍA</t>
  </si>
  <si>
    <t xml:space="preserve">TIPO DE PERJUCIO </t>
  </si>
  <si>
    <t>INTERVINIENTE -NOMBRE DE LESIONADO O MUERTO (S) DEL PROCESO</t>
  </si>
  <si>
    <t xml:space="preserve">NUMERO DE IDENTIFICACION </t>
  </si>
  <si>
    <t xml:space="preserve">DOMICILIO </t>
  </si>
  <si>
    <t xml:space="preserve">TELEFONO </t>
  </si>
  <si>
    <t>CORREO ELECTRONICO</t>
  </si>
  <si>
    <t xml:space="preserve">ESTADO CIVIL </t>
  </si>
  <si>
    <t xml:space="preserve">FECHA DE NACIMIENTO </t>
  </si>
  <si>
    <t xml:space="preserve">EDAD AL MOMENTO DEL SINIESTRO </t>
  </si>
  <si>
    <t xml:space="preserve">FECHA DE DEFUNCION </t>
  </si>
  <si>
    <t xml:space="preserve">SITUCION LABORAL </t>
  </si>
  <si>
    <t xml:space="preserve">PROFESION </t>
  </si>
  <si>
    <t xml:space="preserve">INGRESOS NETOS </t>
  </si>
  <si>
    <t>NUMERO DE LESIONADOS Y/O FALLECIDOS  SEGÚN IPAT</t>
  </si>
  <si>
    <t xml:space="preserve">CONDICION </t>
  </si>
  <si>
    <t>FECHA DE LOS HECHOS</t>
  </si>
  <si>
    <t>FECHA DE SOLICITUD AUDIENCIA PREJUDICIAL</t>
  </si>
  <si>
    <t>FECHA DE AUDIENCIA PREJUDICIAL</t>
  </si>
  <si>
    <t>RADICADO(23 DIGITOS)</t>
  </si>
  <si>
    <t>ASEGURADO</t>
  </si>
  <si>
    <t>NIT ASEGURADO</t>
  </si>
  <si>
    <t>PLACA VEHÍCULO ASEGURADO (SI APLICA)</t>
  </si>
  <si>
    <t>NO. PÓLIZA VINCULADA</t>
  </si>
  <si>
    <t>FECHA DE ASIGNACIÓN</t>
  </si>
  <si>
    <t>FECHA DE NOTIFICACIÓN</t>
  </si>
  <si>
    <t>FECHA DE CONTESTACION 
*RECOMENDACIÓN: FECHA MÁXIMA PARA CONTESTAR LA DEMANDA ACORDE A LO ESTIÚLADO EN LA NORMA.</t>
  </si>
  <si>
    <t>PRIORIDAD DEL FONDO</t>
  </si>
  <si>
    <t>ANTIFRAUDE</t>
  </si>
  <si>
    <t>Validar si en proceso se presentan alguna de las siguientes situaciones :</t>
  </si>
  <si>
    <t>Descripción</t>
  </si>
  <si>
    <t>SI / NO</t>
  </si>
  <si>
    <t xml:space="preserve">En caso de ser afirmativo, explicar: </t>
  </si>
  <si>
    <r>
      <rPr>
        <b/>
        <sz val="10"/>
        <color theme="1"/>
        <rFont val="Century Gothic"/>
        <family val="2"/>
      </rPr>
      <t>PJ</t>
    </r>
    <r>
      <rPr>
        <sz val="10"/>
        <color theme="1"/>
        <rFont val="Century Gothic"/>
        <family val="2"/>
      </rPr>
      <t xml:space="preserve"> - Exageración pretensiones materiales (lucro cesante y daño emergente).</t>
    </r>
  </si>
  <si>
    <t>Diferencia entre el lucro cesante y daño emergente pretendidos por los demandantes en el proceso judicial Vs tasacion objetivada.</t>
  </si>
  <si>
    <r>
      <rPr>
        <b/>
        <sz val="10"/>
        <color theme="1"/>
        <rFont val="Century Gothic"/>
        <family val="2"/>
      </rPr>
      <t xml:space="preserve">PJ </t>
    </r>
    <r>
      <rPr>
        <sz val="10"/>
        <color theme="1"/>
        <rFont val="Century Gothic"/>
        <family val="2"/>
      </rPr>
      <t>- Lesiones/circunstancias sin relación o inconsistentes con los hechos demandados.</t>
    </r>
  </si>
  <si>
    <t>Diferencia entre la declaración del asegurado y el tercero; Asegurado no brinda información o se niega a entrevista; Reclamación  originada en supuestos accidentes sin testigos ni reportes; Incendio elementos de alta cuantía  o sucedido en circustancias extrañas; Hurto de articulos de alto costos debido a incineración de la propiedad, vehiuclo o bien; Lesiones y daños materiales sin acreditación y/o soporte.</t>
  </si>
  <si>
    <r>
      <rPr>
        <b/>
        <sz val="10"/>
        <color theme="1"/>
        <rFont val="Century Gothic"/>
        <family val="2"/>
      </rPr>
      <t xml:space="preserve">PJ </t>
    </r>
    <r>
      <rPr>
        <sz val="10"/>
        <color theme="1"/>
        <rFont val="Century Gothic"/>
        <family val="2"/>
      </rPr>
      <t>- Soportes de asegurados/terceros demandantes adulterados.</t>
    </r>
  </si>
  <si>
    <t>Documentos falsos aportados como pruabs; Vehículos con daños severos y no reportan lesionados; Médico de terceros (especializado), también está involucrado en otros diagnósticos;  ITP Irregularidad en el proceso de calificación; Diagnósticos médicos sin el debido sustento.</t>
  </si>
  <si>
    <r>
      <rPr>
        <b/>
        <sz val="10"/>
        <color theme="1"/>
        <rFont val="Century Gothic"/>
        <family val="2"/>
      </rPr>
      <t xml:space="preserve">PJ </t>
    </r>
    <r>
      <rPr>
        <sz val="10"/>
        <color theme="1"/>
        <rFont val="Century Gothic"/>
        <family val="2"/>
      </rPr>
      <t>- Demandantes involucrados en otros siniestros y procesos judiciales.</t>
    </r>
  </si>
  <si>
    <t xml:space="preserve">Procesos judiciales llevados a cabo en distintas ciudades con los mismos demandantes. </t>
  </si>
  <si>
    <r>
      <rPr>
        <b/>
        <sz val="10"/>
        <color theme="1"/>
        <rFont val="Century Gothic"/>
        <family val="2"/>
      </rPr>
      <t>PJ</t>
    </r>
    <r>
      <rPr>
        <sz val="10"/>
        <color theme="1"/>
        <rFont val="Century Gothic"/>
        <family val="2"/>
      </rPr>
      <t xml:space="preserve"> - Víctima involucrada en fraudes anteriores .</t>
    </r>
  </si>
  <si>
    <r>
      <rPr>
        <b/>
        <sz val="10"/>
        <color theme="1"/>
        <rFont val="Century Gothic"/>
        <family val="2"/>
      </rPr>
      <t>PJ</t>
    </r>
    <r>
      <rPr>
        <sz val="10"/>
        <color theme="1"/>
        <rFont val="Century Gothic"/>
        <family val="2"/>
      </rPr>
      <t xml:space="preserve"> - Relación/parentesco entre asegurado y tercero afectado.</t>
    </r>
  </si>
  <si>
    <t xml:space="preserve">Demandantes con vínculos consanguineos, de afinidad y/o amistad con el asegurado. </t>
  </si>
  <si>
    <r>
      <rPr>
        <b/>
        <sz val="10"/>
        <color theme="1"/>
        <rFont val="Century Gothic"/>
        <family val="2"/>
      </rPr>
      <t xml:space="preserve">PJ </t>
    </r>
    <r>
      <rPr>
        <sz val="10"/>
        <color theme="1"/>
        <rFont val="Century Gothic"/>
        <family val="2"/>
      </rPr>
      <t>- Sumas elevadas aseguradas con respecto a la ocupación desarrollada del asegurado.</t>
    </r>
  </si>
  <si>
    <t xml:space="preserve">Prima contratada alta comparada con los ingresos reales del asegurado; Valor del aseguro excesivo o con valor que supera lo devegado por el asegurado. </t>
  </si>
  <si>
    <r>
      <rPr>
        <b/>
        <sz val="10"/>
        <color theme="1"/>
        <rFont val="Century Gothic"/>
        <family val="2"/>
      </rPr>
      <t xml:space="preserve">PJ </t>
    </r>
    <r>
      <rPr>
        <sz val="10"/>
        <color theme="1"/>
        <rFont val="Century Gothic"/>
        <family val="2"/>
      </rPr>
      <t>- Reticencia</t>
    </r>
  </si>
  <si>
    <t>Lesiones y/o afectaciones del asegurado preexistentes.</t>
  </si>
  <si>
    <r>
      <rPr>
        <b/>
        <sz val="10"/>
        <color theme="1"/>
        <rFont val="Century Gothic"/>
        <family val="2"/>
      </rPr>
      <t>PJ</t>
    </r>
    <r>
      <rPr>
        <sz val="10"/>
        <color theme="1"/>
        <rFont val="Century Gothic"/>
        <family val="2"/>
      </rPr>
      <t xml:space="preserve"> - Reclamaciones presentadas durante la misma vigencia de la póliza por cisrcunsatancias similares. </t>
    </r>
  </si>
  <si>
    <t xml:space="preserve"> Múltiples reclamos por la misma pérdida y similar.</t>
  </si>
  <si>
    <r>
      <rPr>
        <b/>
        <sz val="10"/>
        <color theme="1"/>
        <rFont val="Century Gothic"/>
        <family val="2"/>
      </rPr>
      <t>PJ</t>
    </r>
    <r>
      <rPr>
        <sz val="10"/>
        <color theme="1"/>
        <rFont val="Century Gothic"/>
        <family val="2"/>
      </rPr>
      <t xml:space="preserve"> - El asegurado tiene más de un seguro de vida en la misma o con otras compañías.</t>
    </r>
  </si>
  <si>
    <t>Múltiples aseguramientos del mismo tipo.</t>
  </si>
  <si>
    <t>COMENTARIOS ABOGADO EXTERNO</t>
  </si>
  <si>
    <t>SINIESTRO   APL</t>
  </si>
  <si>
    <t>AUTORIZACIÓN COMPAÑÍA SUMA</t>
  </si>
  <si>
    <t xml:space="preserve">AUTORIZACIÓN COMPAÑÍA COMENTARIOS </t>
  </si>
  <si>
    <t>SIN INFORMACIÓN</t>
  </si>
  <si>
    <t>2024185968- EXPEDIENTE 2024-27021</t>
  </si>
  <si>
    <t>SUPERINTENDENCIA FINANCIERA DE COLOMBIA</t>
  </si>
  <si>
    <t>ALLIANZ SEGUROS S.A.</t>
  </si>
  <si>
    <t>LISSETH PAOLA CASTAÑEDA VEGA</t>
  </si>
  <si>
    <t>0-23331728</t>
  </si>
  <si>
    <t>LKT206</t>
  </si>
  <si>
    <t>lissethcasvega@hotmail.com</t>
  </si>
  <si>
    <t>1 LESIONADA</t>
  </si>
  <si>
    <t>31 AÑOS</t>
  </si>
  <si>
    <t xml:space="preserve">EL 25 DE ENERO DE 2024 OCURRE CHOQUE ENTRE LOS VEHÍCULOS DE PLACA: CWA-365, WG0-775, JUZ-253 Y EL VEHÍCULO DE PLACA LKT 206. ESTE ÚLTIMO CONDUCIDO POR FABIO ARANGO CHAVARRIA Y, DE PROPIEDAD DE LISSETH CASTAÑEDA VEGA, QUIEN TAMBIÉN SE ENCONTRABA EN EL VEHÍCULO EN CALIDAD DE OCUPANTE. LA HIPÓTESIS REGISTRADA EN EL IPAT ES LA 121 (NO MANTENER DISTANCIA DE SEGURIDAD), ATRIBUIDA A LOS 3 VEHÍCULOS INICIALES. LA SEÑORA LISSETH CASTAÑEDA PRESENTA FRACTURA DE CADERA, TRAUMAS Y LACERACIONES EN DIFERENTES PARTES DEL CUERPO Y EL VEHÍCULO LKT 206 PRESENTÓ DAÑOS EN TODA LA ESTRUCTURA. LISSETH CASTAÑEDA RECLAMA EL 5 JUNIO 2024 A LA COMPAÑÍA EN VIRTUD DE LA PÓLIZA NO. 023331728, CON EL FIN DE OBTENER UN VEHÍCULO DE REMPLAZO, COBERTURA POR PERDIDA TOTAL DEL VEHÍCULO Y PAGO DEL MONTO ASEGURADO POR LESIONES SUFRIDAS EN ACCIDENTE DE TRÁNSITO. SIN EMBARGO, ESTA RECLAMACIÓN FUE OBJETADA PARA EL AMPARO DE LESIONES SUFRIDAS EN ACCIDENTE DE TRÁNSITO, AL NO EXISTIR DESMEMBRACIÓN PRODUCTO DEL CHOQUE. SITUACIÓN CONFIRMADA EN RECONSIDERACIÓN REALIZADA A LA COMPAÑÍA. </t>
  </si>
  <si>
    <t>3186932462-3175873266</t>
  </si>
  <si>
    <t>CALLE 35A 66A 93, MEDELLIN y CALLE 40 7H-24, B. LA ESPERANZA, RIOHACHA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</si>
</sst>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6" formatCode="&quot;$&quot;\ #,##0;[Red]\-&quot;$&quot;\ #,##0"/>
    <numFmt numFmtId="42" formatCode="_-&quot;$&quot;\ * #,##0_-;\-&quot;$&quot;\ * #,##0_-;_-&quot;$&quot;\ * &quot;-&quot;_-;_-@_-"/>
    <numFmt numFmtId="44" formatCode="_-&quot;$&quot;\ * #,##0.00_-;\-&quot;$&quot;\ * #,##0.00_-;_-&quot;$&quot;\ * &quot;-&quot;??_-;_-@_-"/>
    <numFmt numFmtId="164" formatCode="&quot;$&quot;\ #,##0"/>
  </numFmts>
  <fonts count="14" x14ac:knownFonts="1">
    <font>
      <sz val="11"/>
      <color theme="1"/>
      <name val="Calibri"/>
      <family val="2"/>
      <scheme val="minor"/>
    </font>
    <font>
      <sz val="11"/>
      <color theme="1"/>
      <name val="Calibri"/>
      <family val="2"/>
      <scheme val="minor"/>
    </font>
    <font>
      <b/>
      <sz val="11"/>
      <color theme="1"/>
      <name val="Calibri"/>
      <family val="2"/>
      <scheme val="minor"/>
    </font>
    <font>
      <b/>
      <sz val="14"/>
      <color theme="0"/>
      <name val="Calibri"/>
      <family val="2"/>
      <scheme val="minor"/>
    </font>
    <font>
      <b/>
      <sz val="11"/>
      <color theme="0"/>
      <name val="Calibri"/>
      <family val="2"/>
      <scheme val="minor"/>
    </font>
    <font>
      <sz val="11"/>
      <color theme="0"/>
      <name val="Calibri"/>
      <family val="2"/>
      <scheme val="minor"/>
    </font>
    <font>
      <sz val="11"/>
      <name val="Calibri"/>
      <family val="2"/>
      <scheme val="minor"/>
    </font>
    <font>
      <u/>
      <sz val="11"/>
      <color theme="10"/>
      <name val="Calibri"/>
      <family val="2"/>
      <scheme val="minor"/>
    </font>
    <font>
      <sz val="11"/>
      <color rgb="FFFF0000"/>
      <name val="Calibri"/>
      <family val="2"/>
      <scheme val="minor"/>
    </font>
    <font>
      <b/>
      <sz val="20"/>
      <color theme="0"/>
      <name val="Calibri"/>
      <family val="2"/>
      <scheme val="minor"/>
    </font>
    <font>
      <sz val="10"/>
      <name val="Calibri"/>
      <family val="2"/>
      <scheme val="minor"/>
    </font>
    <font>
      <b/>
      <sz val="10"/>
      <color theme="0"/>
      <name val="Century Gothic"/>
      <family val="2"/>
    </font>
    <font>
      <sz val="10"/>
      <color theme="1"/>
      <name val="Century Gothic"/>
      <family val="2"/>
    </font>
    <font>
      <b/>
      <sz val="10"/>
      <color theme="1"/>
      <name val="Century Gothic"/>
      <family val="2"/>
    </font>
  </fonts>
  <fills count="9">
    <fill>
      <patternFill patternType="none"/>
    </fill>
    <fill>
      <patternFill patternType="gray125"/>
    </fill>
    <fill>
      <patternFill patternType="solid">
        <fgColor theme="3" tint="-0.499984740745262"/>
        <bgColor indexed="64"/>
      </patternFill>
    </fill>
    <fill>
      <patternFill patternType="solid">
        <fgColor theme="3"/>
        <bgColor indexed="64"/>
      </patternFill>
    </fill>
    <fill>
      <patternFill patternType="solid">
        <fgColor theme="3" tint="0.79998168889431442"/>
        <bgColor indexed="64"/>
      </patternFill>
    </fill>
    <fill>
      <patternFill patternType="solid">
        <fgColor theme="7" tint="0.79998168889431442"/>
        <bgColor indexed="64"/>
      </patternFill>
    </fill>
    <fill>
      <patternFill patternType="solid">
        <fgColor theme="3" tint="0.39997558519241921"/>
        <bgColor indexed="64"/>
      </patternFill>
    </fill>
    <fill>
      <patternFill patternType="solid">
        <fgColor theme="0"/>
        <bgColor indexed="64"/>
      </patternFill>
    </fill>
    <fill>
      <patternFill patternType="solid">
        <fgColor rgb="FF002060"/>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s>
  <cellStyleXfs count="5">
    <xf numFmtId="0" fontId="0" fillId="0" borderId="0"/>
    <xf numFmtId="42" fontId="1" fillId="0" borderId="0" applyFont="0" applyFill="0" applyBorder="0" applyAlignment="0" applyProtection="0"/>
    <xf numFmtId="9" fontId="1" fillId="0" borderId="0" applyFont="0" applyFill="0" applyBorder="0" applyAlignment="0" applyProtection="0"/>
    <xf numFmtId="0" fontId="7" fillId="0" borderId="0" applyNumberFormat="0" applyFill="0" applyBorder="0" applyAlignment="0" applyProtection="0"/>
    <xf numFmtId="44" fontId="1" fillId="0" borderId="0" applyFont="0" applyFill="0" applyBorder="0" applyAlignment="0" applyProtection="0"/>
  </cellStyleXfs>
  <cellXfs count="133">
    <xf numFmtId="0" fontId="0" fillId="0" borderId="0" xfId="0"/>
    <xf numFmtId="0" fontId="0" fillId="0" borderId="1" xfId="0" applyBorder="1"/>
    <xf numFmtId="0" fontId="0" fillId="0" borderId="0" xfId="0" applyAlignment="1">
      <alignment vertical="top"/>
    </xf>
    <xf numFmtId="0" fontId="5" fillId="3" borderId="1" xfId="0" applyFont="1" applyFill="1" applyBorder="1" applyAlignment="1">
      <alignment horizontal="center"/>
    </xf>
    <xf numFmtId="9" fontId="0" fillId="0" borderId="0" xfId="0" applyNumberFormat="1" applyAlignment="1">
      <alignment vertical="top"/>
    </xf>
    <xf numFmtId="0" fontId="2" fillId="0" borderId="1" xfId="0" applyFont="1" applyBorder="1" applyAlignment="1">
      <alignment horizontal="justify" vertical="top" wrapText="1"/>
    </xf>
    <xf numFmtId="0" fontId="0" fillId="0" borderId="1" xfId="0" applyBorder="1" applyAlignment="1">
      <alignment horizontal="justify" vertical="top"/>
    </xf>
    <xf numFmtId="0" fontId="2" fillId="0" borderId="1" xfId="0" applyFont="1" applyBorder="1" applyAlignment="1">
      <alignment horizontal="justify" vertical="top"/>
    </xf>
    <xf numFmtId="0" fontId="0" fillId="0" borderId="0" xfId="0" applyAlignment="1">
      <alignment horizontal="justify" vertical="top"/>
    </xf>
    <xf numFmtId="0" fontId="0" fillId="5" borderId="0" xfId="0" applyFill="1"/>
    <xf numFmtId="0" fontId="5" fillId="6" borderId="1" xfId="0" applyFont="1" applyFill="1" applyBorder="1" applyAlignment="1">
      <alignment horizontal="center" vertical="top"/>
    </xf>
    <xf numFmtId="0" fontId="0" fillId="0" borderId="1" xfId="0" applyBorder="1" applyAlignment="1">
      <alignment vertical="top" wrapText="1"/>
    </xf>
    <xf numFmtId="0" fontId="6" fillId="0" borderId="1" xfId="0" applyFont="1" applyBorder="1" applyAlignment="1">
      <alignment vertical="top" wrapText="1"/>
    </xf>
    <xf numFmtId="0" fontId="0" fillId="0" borderId="3" xfId="0" applyBorder="1" applyAlignment="1">
      <alignment vertical="top" wrapText="1"/>
    </xf>
    <xf numFmtId="0" fontId="0" fillId="7" borderId="1" xfId="0" applyFill="1" applyBorder="1" applyAlignment="1">
      <alignment vertical="top" wrapText="1"/>
    </xf>
    <xf numFmtId="0" fontId="0" fillId="7" borderId="1" xfId="0" applyFill="1" applyBorder="1" applyAlignment="1">
      <alignment vertical="top"/>
    </xf>
    <xf numFmtId="0" fontId="0" fillId="7" borderId="3" xfId="0" applyFill="1" applyBorder="1" applyAlignment="1">
      <alignment horizontal="center" vertical="top" wrapText="1"/>
    </xf>
    <xf numFmtId="0" fontId="0" fillId="7" borderId="2" xfId="0" applyFill="1" applyBorder="1" applyAlignment="1">
      <alignment horizontal="left" vertical="top" wrapText="1"/>
    </xf>
    <xf numFmtId="0" fontId="0" fillId="7" borderId="3" xfId="0" applyFill="1" applyBorder="1" applyAlignment="1">
      <alignment horizontal="left" vertical="top" wrapText="1"/>
    </xf>
    <xf numFmtId="0" fontId="0" fillId="0" borderId="4" xfId="0" applyBorder="1" applyAlignment="1">
      <alignment horizontal="justify" vertical="top"/>
    </xf>
    <xf numFmtId="0" fontId="0" fillId="0" borderId="2" xfId="0" applyBorder="1" applyAlignment="1">
      <alignment horizontal="justify" vertical="top"/>
    </xf>
    <xf numFmtId="0" fontId="2" fillId="4" borderId="4" xfId="0" applyFont="1" applyFill="1" applyBorder="1" applyAlignment="1">
      <alignment horizontal="justify" vertical="top" wrapText="1"/>
    </xf>
    <xf numFmtId="9" fontId="0" fillId="0" borderId="0" xfId="2" applyFont="1"/>
    <xf numFmtId="9" fontId="0" fillId="0" borderId="0" xfId="0" applyNumberFormat="1"/>
    <xf numFmtId="0" fontId="5" fillId="2" borderId="8" xfId="0" applyFont="1" applyFill="1" applyBorder="1" applyAlignment="1">
      <alignment horizontal="justify" vertical="top"/>
    </xf>
    <xf numFmtId="0" fontId="0" fillId="7" borderId="1" xfId="0" applyFill="1" applyBorder="1" applyAlignment="1">
      <alignment horizontal="justify" vertical="top" wrapText="1"/>
    </xf>
    <xf numFmtId="0" fontId="2" fillId="7" borderId="1" xfId="0" applyFont="1" applyFill="1" applyBorder="1" applyAlignment="1">
      <alignment horizontal="justify" vertical="top" wrapText="1"/>
    </xf>
    <xf numFmtId="42" fontId="2" fillId="7" borderId="1" xfId="1" applyFont="1" applyFill="1" applyBorder="1" applyAlignment="1">
      <alignment horizontal="justify" vertical="top" wrapText="1"/>
    </xf>
    <xf numFmtId="0" fontId="0" fillId="0" borderId="0" xfId="0" applyAlignment="1">
      <alignment horizontal="left"/>
    </xf>
    <xf numFmtId="0" fontId="2" fillId="0" borderId="2" xfId="0" applyFont="1" applyBorder="1" applyAlignment="1">
      <alignment horizontal="justify" vertical="top" wrapText="1"/>
    </xf>
    <xf numFmtId="42" fontId="0" fillId="0" borderId="1" xfId="1" applyFont="1" applyBorder="1" applyAlignment="1" applyProtection="1">
      <alignment horizontal="justify" vertical="top"/>
      <protection locked="0"/>
    </xf>
    <xf numFmtId="9" fontId="0" fillId="0" borderId="1" xfId="2" applyFont="1" applyBorder="1" applyAlignment="1" applyProtection="1">
      <alignment horizontal="center" vertical="top"/>
      <protection locked="0"/>
    </xf>
    <xf numFmtId="42" fontId="0" fillId="0" borderId="1" xfId="1" applyFont="1" applyBorder="1" applyAlignment="1" applyProtection="1">
      <alignment horizontal="center" vertical="top"/>
      <protection locked="0"/>
    </xf>
    <xf numFmtId="0" fontId="0" fillId="0" borderId="2" xfId="0" applyBorder="1" applyAlignment="1" applyProtection="1">
      <alignment horizontal="justify" vertical="top"/>
      <protection locked="0"/>
    </xf>
    <xf numFmtId="0" fontId="2" fillId="0" borderId="1" xfId="0" applyFont="1" applyBorder="1" applyAlignment="1" applyProtection="1">
      <alignment horizontal="justify" vertical="top" wrapText="1"/>
      <protection locked="0"/>
    </xf>
    <xf numFmtId="0" fontId="0" fillId="0" borderId="1" xfId="0" applyBorder="1" applyAlignment="1" applyProtection="1">
      <alignment horizontal="justify" vertical="top"/>
      <protection locked="0"/>
    </xf>
    <xf numFmtId="0" fontId="2" fillId="0" borderId="2" xfId="0" applyFont="1" applyBorder="1" applyAlignment="1" applyProtection="1">
      <alignment horizontal="justify" vertical="top" wrapText="1"/>
      <protection locked="0"/>
    </xf>
    <xf numFmtId="0" fontId="2" fillId="0" borderId="1" xfId="0" applyFont="1" applyBorder="1" applyAlignment="1" applyProtection="1">
      <alignment horizontal="justify" vertical="top"/>
      <protection locked="0"/>
    </xf>
    <xf numFmtId="42" fontId="6" fillId="7" borderId="1" xfId="1" applyFont="1" applyFill="1" applyBorder="1" applyAlignment="1" applyProtection="1">
      <alignment horizontal="center" vertical="top"/>
      <protection locked="0"/>
    </xf>
    <xf numFmtId="42" fontId="4" fillId="7" borderId="1" xfId="1" applyFont="1" applyFill="1" applyBorder="1" applyAlignment="1" applyProtection="1">
      <alignment horizontal="center" vertical="top"/>
      <protection locked="0"/>
    </xf>
    <xf numFmtId="0" fontId="2" fillId="0" borderId="2" xfId="0" applyFont="1" applyBorder="1" applyAlignment="1">
      <alignment horizontal="justify" vertical="top"/>
    </xf>
    <xf numFmtId="0" fontId="0" fillId="0" borderId="0" xfId="0" applyProtection="1">
      <protection locked="0"/>
    </xf>
    <xf numFmtId="9" fontId="0" fillId="0" borderId="0" xfId="2" applyFont="1" applyProtection="1">
      <protection locked="0"/>
    </xf>
    <xf numFmtId="9" fontId="0" fillId="0" borderId="0" xfId="0" applyNumberFormat="1" applyProtection="1">
      <protection locked="0"/>
    </xf>
    <xf numFmtId="42" fontId="0" fillId="0" borderId="0" xfId="0" applyNumberFormat="1" applyProtection="1">
      <protection locked="0"/>
    </xf>
    <xf numFmtId="9" fontId="0" fillId="0" borderId="0" xfId="1" applyNumberFormat="1" applyFont="1" applyProtection="1">
      <protection locked="0"/>
    </xf>
    <xf numFmtId="0" fontId="2" fillId="4" borderId="4" xfId="0" applyFont="1" applyFill="1" applyBorder="1" applyAlignment="1" applyProtection="1">
      <alignment horizontal="justify" vertical="top" wrapText="1"/>
      <protection locked="0"/>
    </xf>
    <xf numFmtId="0" fontId="5" fillId="2" borderId="8" xfId="0" applyFont="1" applyFill="1" applyBorder="1" applyAlignment="1" applyProtection="1">
      <alignment horizontal="justify" vertical="top"/>
      <protection locked="0"/>
    </xf>
    <xf numFmtId="0" fontId="11" fillId="8" borderId="9" xfId="0" applyFont="1" applyFill="1" applyBorder="1" applyAlignment="1" applyProtection="1">
      <alignment horizontal="center" vertical="center" wrapText="1"/>
      <protection locked="0"/>
    </xf>
    <xf numFmtId="0" fontId="11" fillId="8" borderId="10" xfId="0" applyFont="1" applyFill="1" applyBorder="1" applyAlignment="1" applyProtection="1">
      <alignment horizontal="center" vertical="center" wrapText="1"/>
      <protection locked="0"/>
    </xf>
    <xf numFmtId="0" fontId="12" fillId="0" borderId="1" xfId="0" applyFont="1" applyBorder="1" applyAlignment="1" applyProtection="1">
      <alignment horizontal="left" vertical="center" wrapText="1"/>
      <protection locked="0"/>
    </xf>
    <xf numFmtId="0" fontId="12" fillId="0" borderId="1" xfId="0" applyFont="1" applyBorder="1" applyAlignment="1" applyProtection="1">
      <alignment horizontal="center" vertical="center"/>
      <protection locked="0"/>
    </xf>
    <xf numFmtId="0" fontId="12" fillId="0" borderId="1" xfId="0" applyFont="1" applyBorder="1" applyAlignment="1" applyProtection="1">
      <alignment horizontal="left" vertical="center"/>
      <protection locked="0"/>
    </xf>
    <xf numFmtId="0" fontId="6" fillId="7" borderId="1" xfId="0" applyFont="1" applyFill="1" applyBorder="1" applyAlignment="1">
      <alignment horizontal="justify" vertical="top" wrapText="1"/>
    </xf>
    <xf numFmtId="0" fontId="6" fillId="7" borderId="1" xfId="0" applyFont="1" applyFill="1" applyBorder="1" applyAlignment="1">
      <alignment horizontal="justify" vertical="top"/>
    </xf>
    <xf numFmtId="14" fontId="6" fillId="7" borderId="1" xfId="0" applyNumberFormat="1" applyFont="1" applyFill="1" applyBorder="1" applyAlignment="1">
      <alignment horizontal="justify" vertical="top" wrapText="1"/>
    </xf>
    <xf numFmtId="0" fontId="6" fillId="0" borderId="1" xfId="0" applyFont="1" applyBorder="1" applyAlignment="1">
      <alignment horizontal="justify" vertical="top" wrapText="1"/>
    </xf>
    <xf numFmtId="0" fontId="7" fillId="0" borderId="1" xfId="3" applyBorder="1" applyAlignment="1">
      <alignment horizontal="justify" vertical="top" wrapText="1"/>
    </xf>
    <xf numFmtId="0" fontId="8" fillId="0" borderId="1" xfId="0" applyFont="1" applyBorder="1" applyAlignment="1">
      <alignment horizontal="justify" vertical="top" wrapText="1"/>
    </xf>
    <xf numFmtId="0" fontId="6" fillId="0" borderId="1" xfId="0" applyFont="1" applyBorder="1" applyAlignment="1">
      <alignment horizontal="justify" vertical="top"/>
    </xf>
    <xf numFmtId="14" fontId="6" fillId="0" borderId="1" xfId="0" applyNumberFormat="1" applyFont="1" applyBorder="1" applyAlignment="1">
      <alignment horizontal="justify" vertical="top"/>
    </xf>
    <xf numFmtId="1" fontId="6" fillId="7" borderId="1" xfId="0" applyNumberFormat="1" applyFont="1" applyFill="1" applyBorder="1" applyAlignment="1">
      <alignment horizontal="justify" vertical="top"/>
    </xf>
    <xf numFmtId="14" fontId="6" fillId="7" borderId="2" xfId="0" applyNumberFormat="1" applyFont="1" applyFill="1" applyBorder="1" applyAlignment="1">
      <alignment horizontal="justify" vertical="top"/>
    </xf>
    <xf numFmtId="0" fontId="6" fillId="7" borderId="3" xfId="0" applyFont="1" applyFill="1" applyBorder="1" applyAlignment="1">
      <alignment horizontal="justify" vertical="top"/>
    </xf>
    <xf numFmtId="0" fontId="9" fillId="2" borderId="6" xfId="0" applyFont="1" applyFill="1" applyBorder="1" applyAlignment="1">
      <alignment horizontal="center" vertical="top"/>
    </xf>
    <xf numFmtId="0" fontId="6" fillId="0" borderId="2" xfId="0" applyFont="1" applyBorder="1" applyAlignment="1">
      <alignment horizontal="justify" vertical="top"/>
    </xf>
    <xf numFmtId="0" fontId="6" fillId="0" borderId="3" xfId="0" applyFont="1" applyBorder="1" applyAlignment="1">
      <alignment horizontal="justify" vertical="top"/>
    </xf>
    <xf numFmtId="6" fontId="6" fillId="0" borderId="1" xfId="1" applyNumberFormat="1" applyFont="1" applyBorder="1" applyAlignment="1">
      <alignment horizontal="justify" vertical="top" wrapText="1"/>
    </xf>
    <xf numFmtId="42" fontId="6" fillId="0" borderId="1" xfId="1" applyFont="1" applyBorder="1" applyAlignment="1">
      <alignment horizontal="justify" vertical="top" wrapText="1"/>
    </xf>
    <xf numFmtId="49" fontId="6" fillId="0" borderId="2" xfId="0" applyNumberFormat="1" applyFont="1" applyBorder="1" applyAlignment="1">
      <alignment horizontal="justify" vertical="top"/>
    </xf>
    <xf numFmtId="49" fontId="6" fillId="0" borderId="3" xfId="0" applyNumberFormat="1" applyFont="1" applyBorder="1" applyAlignment="1">
      <alignment horizontal="justify" vertical="top"/>
    </xf>
    <xf numFmtId="0" fontId="2" fillId="7" borderId="1" xfId="0" applyFont="1" applyFill="1" applyBorder="1" applyAlignment="1">
      <alignment horizontal="justify" vertical="top" wrapText="1"/>
    </xf>
    <xf numFmtId="0" fontId="9" fillId="2" borderId="4" xfId="0" applyFont="1" applyFill="1" applyBorder="1" applyAlignment="1">
      <alignment horizontal="center" vertical="top"/>
    </xf>
    <xf numFmtId="0" fontId="0" fillId="0" borderId="1" xfId="0" applyBorder="1" applyAlignment="1">
      <alignment horizontal="justify" vertical="top"/>
    </xf>
    <xf numFmtId="0" fontId="0" fillId="0" borderId="2" xfId="0" applyBorder="1" applyAlignment="1">
      <alignment horizontal="justify" vertical="top"/>
    </xf>
    <xf numFmtId="0" fontId="0" fillId="0" borderId="3" xfId="0" applyBorder="1" applyAlignment="1">
      <alignment horizontal="justify" vertical="top"/>
    </xf>
    <xf numFmtId="0" fontId="0" fillId="0" borderId="1" xfId="0" applyBorder="1" applyAlignment="1">
      <alignment horizontal="justify" vertical="top" wrapText="1"/>
    </xf>
    <xf numFmtId="0" fontId="2" fillId="0" borderId="2" xfId="0" applyFont="1" applyBorder="1" applyAlignment="1">
      <alignment horizontal="center" vertical="top"/>
    </xf>
    <xf numFmtId="0" fontId="2" fillId="0" borderId="3" xfId="0" applyFont="1" applyBorder="1" applyAlignment="1">
      <alignment horizontal="center" vertical="top"/>
    </xf>
    <xf numFmtId="0" fontId="4" fillId="2" borderId="4" xfId="0" applyFont="1" applyFill="1" applyBorder="1" applyAlignment="1">
      <alignment horizontal="justify" vertical="top"/>
    </xf>
    <xf numFmtId="0" fontId="0" fillId="7" borderId="2" xfId="0" applyFill="1" applyBorder="1" applyAlignment="1">
      <alignment horizontal="left" vertical="top" wrapText="1"/>
    </xf>
    <xf numFmtId="0" fontId="0" fillId="7" borderId="3" xfId="0" applyFill="1" applyBorder="1" applyAlignment="1">
      <alignment horizontal="left" vertical="top" wrapText="1"/>
    </xf>
    <xf numFmtId="0" fontId="0" fillId="7" borderId="5" xfId="0" applyFill="1" applyBorder="1" applyAlignment="1">
      <alignment horizontal="left" vertical="top"/>
    </xf>
    <xf numFmtId="0" fontId="0" fillId="7" borderId="7" xfId="0" applyFill="1" applyBorder="1" applyAlignment="1">
      <alignment horizontal="left" vertical="top"/>
    </xf>
    <xf numFmtId="0" fontId="0" fillId="7" borderId="12" xfId="0" applyFill="1" applyBorder="1" applyAlignment="1">
      <alignment horizontal="left" vertical="top"/>
    </xf>
    <xf numFmtId="0" fontId="0" fillId="7" borderId="8" xfId="0" applyFill="1" applyBorder="1" applyAlignment="1">
      <alignment horizontal="left" vertical="top"/>
    </xf>
    <xf numFmtId="0" fontId="0" fillId="7" borderId="13" xfId="0" applyFill="1" applyBorder="1" applyAlignment="1">
      <alignment horizontal="left" vertical="top"/>
    </xf>
    <xf numFmtId="0" fontId="0" fillId="7" borderId="14" xfId="0" applyFill="1" applyBorder="1" applyAlignment="1">
      <alignment horizontal="left" vertical="top"/>
    </xf>
    <xf numFmtId="0" fontId="4" fillId="2" borderId="4" xfId="0" applyFont="1" applyFill="1" applyBorder="1" applyAlignment="1">
      <alignment horizontal="center" vertical="top"/>
    </xf>
    <xf numFmtId="0" fontId="0" fillId="0" borderId="2" xfId="0" applyBorder="1" applyAlignment="1">
      <alignment horizontal="left" vertical="top" wrapText="1"/>
    </xf>
    <xf numFmtId="0" fontId="0" fillId="0" borderId="3" xfId="0" applyBorder="1" applyAlignment="1">
      <alignment horizontal="left" vertical="top" wrapText="1"/>
    </xf>
    <xf numFmtId="42" fontId="0" fillId="0" borderId="2" xfId="1" applyFont="1" applyBorder="1" applyAlignment="1">
      <alignment horizontal="center" vertical="top"/>
    </xf>
    <xf numFmtId="42" fontId="0" fillId="0" borderId="3" xfId="1" applyFont="1" applyBorder="1" applyAlignment="1">
      <alignment horizontal="center" vertical="top"/>
    </xf>
    <xf numFmtId="0" fontId="5" fillId="6" borderId="9" xfId="0" applyFont="1" applyFill="1" applyBorder="1" applyAlignment="1">
      <alignment horizontal="center" vertical="center"/>
    </xf>
    <xf numFmtId="0" fontId="5" fillId="6" borderId="10" xfId="0" applyFont="1" applyFill="1" applyBorder="1" applyAlignment="1">
      <alignment horizontal="center" vertical="center"/>
    </xf>
    <xf numFmtId="0" fontId="5" fillId="6" borderId="11" xfId="0" applyFont="1" applyFill="1" applyBorder="1" applyAlignment="1">
      <alignment horizontal="center" vertical="center"/>
    </xf>
    <xf numFmtId="0" fontId="0" fillId="0" borderId="2" xfId="0" applyBorder="1" applyAlignment="1">
      <alignment horizontal="center" vertical="top"/>
    </xf>
    <xf numFmtId="0" fontId="0" fillId="0" borderId="3" xfId="0" applyBorder="1" applyAlignment="1">
      <alignment horizontal="center" vertical="top"/>
    </xf>
    <xf numFmtId="0" fontId="9" fillId="2" borderId="15" xfId="0" applyFont="1" applyFill="1" applyBorder="1" applyAlignment="1" applyProtection="1">
      <alignment horizontal="center" vertical="top"/>
      <protection locked="0"/>
    </xf>
    <xf numFmtId="0" fontId="10" fillId="7" borderId="4" xfId="0" applyFont="1" applyFill="1" applyBorder="1" applyAlignment="1" applyProtection="1">
      <alignment horizontal="center" vertical="top"/>
      <protection locked="0"/>
    </xf>
    <xf numFmtId="42" fontId="0" fillId="5" borderId="2" xfId="1" applyFont="1" applyFill="1" applyBorder="1" applyAlignment="1" applyProtection="1">
      <alignment horizontal="justify" vertical="top"/>
    </xf>
    <xf numFmtId="42" fontId="0" fillId="5" borderId="3" xfId="1" applyFont="1" applyFill="1" applyBorder="1" applyAlignment="1" applyProtection="1">
      <alignment horizontal="justify" vertical="top"/>
    </xf>
    <xf numFmtId="0" fontId="9" fillId="2" borderId="4" xfId="0" applyFont="1" applyFill="1" applyBorder="1" applyAlignment="1" applyProtection="1">
      <alignment horizontal="center" vertical="top"/>
      <protection locked="0"/>
    </xf>
    <xf numFmtId="0" fontId="0" fillId="0" borderId="2" xfId="0" applyBorder="1" applyAlignment="1" applyProtection="1">
      <alignment horizontal="center" vertical="top"/>
      <protection locked="0"/>
    </xf>
    <xf numFmtId="0" fontId="0" fillId="0" borderId="3" xfId="0" applyBorder="1" applyAlignment="1" applyProtection="1">
      <alignment horizontal="center" vertical="top"/>
      <protection locked="0"/>
    </xf>
    <xf numFmtId="0" fontId="4" fillId="6" borderId="2" xfId="0" applyFont="1" applyFill="1" applyBorder="1" applyAlignment="1" applyProtection="1">
      <alignment horizontal="center" vertical="top"/>
      <protection locked="0"/>
    </xf>
    <xf numFmtId="0" fontId="4" fillId="6" borderId="3" xfId="0" applyFont="1" applyFill="1" applyBorder="1" applyAlignment="1" applyProtection="1">
      <alignment horizontal="center" vertical="top"/>
      <protection locked="0"/>
    </xf>
    <xf numFmtId="0" fontId="0" fillId="0" borderId="1" xfId="0" applyBorder="1" applyAlignment="1" applyProtection="1">
      <alignment horizontal="justify" vertical="top"/>
      <protection locked="0"/>
    </xf>
    <xf numFmtId="0" fontId="2" fillId="0" borderId="1" xfId="0" applyFont="1" applyBorder="1" applyAlignment="1" applyProtection="1">
      <alignment horizontal="justify" vertical="top"/>
      <protection locked="0"/>
    </xf>
    <xf numFmtId="0" fontId="0" fillId="0" borderId="1" xfId="0" applyBorder="1" applyAlignment="1" applyProtection="1">
      <alignment horizontal="left" wrapText="1"/>
      <protection locked="0"/>
    </xf>
    <xf numFmtId="0" fontId="0" fillId="0" borderId="1" xfId="0" applyBorder="1" applyAlignment="1" applyProtection="1">
      <alignment horizontal="left"/>
      <protection locked="0"/>
    </xf>
    <xf numFmtId="0" fontId="0" fillId="0" borderId="7" xfId="0" applyBorder="1" applyAlignment="1" applyProtection="1">
      <alignment horizontal="center" vertical="top"/>
      <protection locked="0"/>
    </xf>
    <xf numFmtId="0" fontId="0" fillId="0" borderId="8" xfId="0" applyBorder="1" applyAlignment="1" applyProtection="1">
      <alignment horizontal="center" vertical="top"/>
      <protection locked="0"/>
    </xf>
    <xf numFmtId="42" fontId="0" fillId="5" borderId="0" xfId="1" applyFont="1" applyFill="1" applyBorder="1" applyAlignment="1" applyProtection="1">
      <alignment horizontal="center" vertical="top"/>
    </xf>
    <xf numFmtId="0" fontId="0" fillId="0" borderId="2" xfId="0" applyBorder="1" applyAlignment="1" applyProtection="1">
      <alignment horizontal="left" vertical="top" wrapText="1"/>
      <protection locked="0"/>
    </xf>
    <xf numFmtId="0" fontId="0" fillId="0" borderId="3" xfId="0" applyBorder="1" applyAlignment="1" applyProtection="1">
      <alignment horizontal="left" vertical="top"/>
      <protection locked="0"/>
    </xf>
    <xf numFmtId="0" fontId="0" fillId="4" borderId="5" xfId="0" applyFill="1" applyBorder="1" applyAlignment="1" applyProtection="1">
      <alignment horizontal="left" vertical="top" wrapText="1"/>
      <protection locked="0"/>
    </xf>
    <xf numFmtId="0" fontId="0" fillId="4" borderId="7" xfId="0" applyFill="1" applyBorder="1" applyAlignment="1" applyProtection="1">
      <alignment horizontal="left" vertical="top" wrapText="1"/>
      <protection locked="0"/>
    </xf>
    <xf numFmtId="0" fontId="4" fillId="6" borderId="13" xfId="0" applyFont="1" applyFill="1" applyBorder="1" applyAlignment="1" applyProtection="1">
      <alignment horizontal="center" vertical="top"/>
      <protection locked="0"/>
    </xf>
    <xf numFmtId="0" fontId="4" fillId="6" borderId="6" xfId="0" applyFont="1" applyFill="1" applyBorder="1" applyAlignment="1" applyProtection="1">
      <alignment horizontal="center" vertical="top"/>
      <protection locked="0"/>
    </xf>
    <xf numFmtId="0" fontId="0" fillId="0" borderId="1" xfId="0" applyBorder="1" applyAlignment="1">
      <alignment horizontal="center" vertical="top" wrapText="1"/>
    </xf>
    <xf numFmtId="0" fontId="0" fillId="0" borderId="1" xfId="0" applyBorder="1" applyAlignment="1">
      <alignment horizontal="center" vertical="top"/>
    </xf>
    <xf numFmtId="42" fontId="0" fillId="5" borderId="1" xfId="1" applyFont="1" applyFill="1" applyBorder="1" applyAlignment="1">
      <alignment horizontal="justify" vertical="top"/>
    </xf>
    <xf numFmtId="42" fontId="0" fillId="0" borderId="1" xfId="0" applyNumberFormat="1" applyBorder="1" applyAlignment="1">
      <alignment horizontal="justify" vertical="top"/>
    </xf>
    <xf numFmtId="0" fontId="0" fillId="5" borderId="1" xfId="0" applyFill="1" applyBorder="1" applyAlignment="1">
      <alignment horizontal="justify" vertical="top"/>
    </xf>
    <xf numFmtId="44" fontId="0" fillId="5" borderId="1" xfId="4" applyFont="1" applyFill="1" applyBorder="1" applyAlignment="1">
      <alignment horizontal="center"/>
    </xf>
    <xf numFmtId="164" fontId="0" fillId="0" borderId="1" xfId="0" applyNumberFormat="1" applyBorder="1" applyAlignment="1">
      <alignment horizontal="justify" vertical="top"/>
    </xf>
    <xf numFmtId="0" fontId="2" fillId="0" borderId="4" xfId="0" applyFont="1" applyBorder="1" applyAlignment="1">
      <alignment horizontal="center" vertical="top"/>
    </xf>
    <xf numFmtId="0" fontId="2" fillId="0" borderId="6" xfId="0" applyFont="1" applyBorder="1" applyAlignment="1">
      <alignment horizontal="center" vertical="top"/>
    </xf>
    <xf numFmtId="0" fontId="3" fillId="2" borderId="4" xfId="0" applyFont="1" applyFill="1" applyBorder="1" applyAlignment="1">
      <alignment horizontal="center" vertical="top"/>
    </xf>
    <xf numFmtId="42" fontId="0" fillId="5" borderId="4" xfId="1" applyFont="1" applyFill="1" applyBorder="1" applyAlignment="1" applyProtection="1">
      <alignment horizontal="center" vertical="top"/>
    </xf>
    <xf numFmtId="0" fontId="4" fillId="6" borderId="13" xfId="0" applyFont="1" applyFill="1" applyBorder="1" applyAlignment="1">
      <alignment horizontal="center" vertical="top"/>
    </xf>
    <xf numFmtId="0" fontId="4" fillId="6" borderId="6" xfId="0" applyFont="1" applyFill="1" applyBorder="1" applyAlignment="1">
      <alignment horizontal="center" vertical="top"/>
    </xf>
  </cellXfs>
  <cellStyles count="5">
    <cellStyle name="Hipervínculo" xfId="3" builtinId="8"/>
    <cellStyle name="Moneda" xfId="4" builtinId="4"/>
    <cellStyle name="Moneda [0]" xfId="1" builtinId="7"/>
    <cellStyle name="Normal" xfId="0" builtinId="0"/>
    <cellStyle name="Porcentaje"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allianzms-my.sharepoint.com/ntxnas1/Colombia/INDEMNIZ_PROCESOS_JUDICIALES/TATIANA/Procesos/Informes%20Iniciales/Copia%20de%20Informe%20Incicial%202017%20%20(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1"/>
      <sheetName val="Parametros"/>
    </sheetNames>
    <sheetDataSet>
      <sheetData sheetId="0" refreshError="1"/>
      <sheetData sheetId="1"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lissethcasvega@hotmail.com"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oja1">
    <tabColor theme="3" tint="-0.499984740745262"/>
  </sheetPr>
  <dimension ref="A1:F80"/>
  <sheetViews>
    <sheetView tabSelected="1" topLeftCell="A23" zoomScale="80" zoomScaleNormal="80" workbookViewId="0">
      <selection activeCell="A34" sqref="A34"/>
    </sheetView>
  </sheetViews>
  <sheetFormatPr baseColWidth="10" defaultColWidth="0" defaultRowHeight="15" x14ac:dyDescent="0.25"/>
  <cols>
    <col min="1" max="1" width="69.140625" style="8" customWidth="1"/>
    <col min="2" max="2" width="55.140625" style="8" customWidth="1"/>
    <col min="3" max="3" width="108.85546875" style="8" customWidth="1"/>
    <col min="4" max="16384" width="11.42578125" style="2" hidden="1"/>
  </cols>
  <sheetData>
    <row r="1" spans="1:3" ht="26.25" x14ac:dyDescent="0.25">
      <c r="A1" s="64" t="s">
        <v>0</v>
      </c>
      <c r="B1" s="64"/>
      <c r="C1" s="64"/>
    </row>
    <row r="2" spans="1:3" x14ac:dyDescent="0.25">
      <c r="A2" s="5" t="s">
        <v>159</v>
      </c>
      <c r="B2" s="69" t="s">
        <v>197</v>
      </c>
      <c r="C2" s="70"/>
    </row>
    <row r="3" spans="1:3" x14ac:dyDescent="0.25">
      <c r="A3" s="5" t="s">
        <v>126</v>
      </c>
      <c r="B3" s="65" t="s">
        <v>198</v>
      </c>
      <c r="C3" s="66"/>
    </row>
    <row r="4" spans="1:3" x14ac:dyDescent="0.25">
      <c r="A4" s="5" t="s">
        <v>138</v>
      </c>
      <c r="B4" s="65" t="s">
        <v>199</v>
      </c>
      <c r="C4" s="66"/>
    </row>
    <row r="5" spans="1:3" ht="31.5" customHeight="1" x14ac:dyDescent="0.25">
      <c r="A5" s="5" t="s">
        <v>139</v>
      </c>
      <c r="B5" s="65" t="s">
        <v>200</v>
      </c>
      <c r="C5" s="66"/>
    </row>
    <row r="6" spans="1:3" x14ac:dyDescent="0.25">
      <c r="A6" s="5" t="s">
        <v>140</v>
      </c>
      <c r="B6" s="59" t="s">
        <v>104</v>
      </c>
      <c r="C6" s="59"/>
    </row>
    <row r="7" spans="1:3" x14ac:dyDescent="0.25">
      <c r="A7" s="25" t="s">
        <v>141</v>
      </c>
      <c r="B7" s="65" t="s">
        <v>107</v>
      </c>
      <c r="C7" s="66"/>
    </row>
    <row r="8" spans="1:3" ht="23.1" customHeight="1" x14ac:dyDescent="0.25">
      <c r="A8" s="26" t="s">
        <v>142</v>
      </c>
      <c r="B8" s="59" t="s">
        <v>200</v>
      </c>
      <c r="C8" s="59"/>
    </row>
    <row r="9" spans="1:3" x14ac:dyDescent="0.25">
      <c r="A9" s="26" t="s">
        <v>143</v>
      </c>
      <c r="B9" s="54">
        <v>1118840896</v>
      </c>
      <c r="C9" s="54"/>
    </row>
    <row r="10" spans="1:3" x14ac:dyDescent="0.25">
      <c r="A10" s="26" t="s">
        <v>144</v>
      </c>
      <c r="B10" s="56" t="s">
        <v>208</v>
      </c>
      <c r="C10" s="56"/>
    </row>
    <row r="11" spans="1:3" ht="30" customHeight="1" x14ac:dyDescent="0.25">
      <c r="A11" s="27" t="s">
        <v>145</v>
      </c>
      <c r="B11" s="56" t="s">
        <v>207</v>
      </c>
      <c r="C11" s="56"/>
    </row>
    <row r="12" spans="1:3" ht="30" customHeight="1" x14ac:dyDescent="0.25">
      <c r="A12" s="5" t="s">
        <v>146</v>
      </c>
      <c r="B12" s="57" t="s">
        <v>203</v>
      </c>
      <c r="C12" s="58"/>
    </row>
    <row r="13" spans="1:3" x14ac:dyDescent="0.25">
      <c r="A13" s="5" t="s">
        <v>147</v>
      </c>
      <c r="B13" s="59" t="s">
        <v>196</v>
      </c>
      <c r="C13" s="59"/>
    </row>
    <row r="14" spans="1:3" x14ac:dyDescent="0.25">
      <c r="A14" s="5" t="s">
        <v>148</v>
      </c>
      <c r="B14" s="60">
        <v>33675</v>
      </c>
      <c r="C14" s="59"/>
    </row>
    <row r="15" spans="1:3" x14ac:dyDescent="0.25">
      <c r="A15" s="5" t="s">
        <v>149</v>
      </c>
      <c r="B15" s="59" t="s">
        <v>205</v>
      </c>
      <c r="C15" s="59"/>
    </row>
    <row r="16" spans="1:3" x14ac:dyDescent="0.25">
      <c r="A16" s="5" t="s">
        <v>150</v>
      </c>
      <c r="B16" s="59" t="s">
        <v>124</v>
      </c>
      <c r="C16" s="59"/>
    </row>
    <row r="17" spans="1:3" ht="15" customHeight="1" x14ac:dyDescent="0.25">
      <c r="A17" s="5" t="s">
        <v>151</v>
      </c>
      <c r="B17" s="56" t="s">
        <v>85</v>
      </c>
      <c r="C17" s="56"/>
    </row>
    <row r="18" spans="1:3" x14ac:dyDescent="0.25">
      <c r="A18" s="5" t="s">
        <v>152</v>
      </c>
      <c r="B18" s="56" t="s">
        <v>196</v>
      </c>
      <c r="C18" s="56"/>
    </row>
    <row r="19" spans="1:3" ht="18.75" customHeight="1" x14ac:dyDescent="0.25">
      <c r="A19" s="5" t="s">
        <v>153</v>
      </c>
      <c r="B19" s="67" t="s">
        <v>196</v>
      </c>
      <c r="C19" s="68"/>
    </row>
    <row r="20" spans="1:3" x14ac:dyDescent="0.25">
      <c r="A20" s="5" t="s">
        <v>154</v>
      </c>
      <c r="B20" s="59" t="s">
        <v>204</v>
      </c>
      <c r="C20" s="59"/>
    </row>
    <row r="21" spans="1:3" ht="17.25" customHeight="1" x14ac:dyDescent="0.25">
      <c r="A21" s="5" t="s">
        <v>155</v>
      </c>
      <c r="B21" s="56" t="s">
        <v>93</v>
      </c>
      <c r="C21" s="56"/>
    </row>
    <row r="22" spans="1:3" x14ac:dyDescent="0.25">
      <c r="A22" s="26" t="s">
        <v>156</v>
      </c>
      <c r="B22" s="55">
        <v>45316</v>
      </c>
      <c r="C22" s="53"/>
    </row>
    <row r="23" spans="1:3" x14ac:dyDescent="0.25">
      <c r="A23" s="26" t="s">
        <v>157</v>
      </c>
      <c r="B23" s="55">
        <v>45586</v>
      </c>
      <c r="C23" s="55"/>
    </row>
    <row r="24" spans="1:3" x14ac:dyDescent="0.25">
      <c r="A24" s="26" t="s">
        <v>158</v>
      </c>
      <c r="B24" s="55">
        <v>45628</v>
      </c>
      <c r="C24" s="55"/>
    </row>
    <row r="25" spans="1:3" x14ac:dyDescent="0.25">
      <c r="A25" s="71" t="s">
        <v>120</v>
      </c>
      <c r="B25" s="53" t="s">
        <v>206</v>
      </c>
      <c r="C25" s="54"/>
    </row>
    <row r="26" spans="1:3" x14ac:dyDescent="0.25">
      <c r="A26" s="71"/>
      <c r="B26" s="54"/>
      <c r="C26" s="54"/>
    </row>
    <row r="27" spans="1:3" ht="100.5" customHeight="1" x14ac:dyDescent="0.25">
      <c r="A27" s="71"/>
      <c r="B27" s="54"/>
      <c r="C27" s="54"/>
    </row>
    <row r="28" spans="1:3" x14ac:dyDescent="0.25">
      <c r="A28" s="26" t="s">
        <v>160</v>
      </c>
      <c r="B28" s="54" t="s">
        <v>200</v>
      </c>
      <c r="C28" s="54"/>
    </row>
    <row r="29" spans="1:3" x14ac:dyDescent="0.25">
      <c r="A29" s="26" t="s">
        <v>161</v>
      </c>
      <c r="B29" s="54">
        <v>1118840896</v>
      </c>
      <c r="C29" s="54"/>
    </row>
    <row r="30" spans="1:3" x14ac:dyDescent="0.25">
      <c r="A30" s="26" t="s">
        <v>162</v>
      </c>
      <c r="B30" s="54" t="s">
        <v>202</v>
      </c>
      <c r="C30" s="54"/>
    </row>
    <row r="31" spans="1:3" x14ac:dyDescent="0.25">
      <c r="A31" s="26" t="s">
        <v>163</v>
      </c>
      <c r="B31" s="61" t="s">
        <v>201</v>
      </c>
      <c r="C31" s="61"/>
    </row>
    <row r="32" spans="1:3" x14ac:dyDescent="0.25">
      <c r="A32" s="26" t="s">
        <v>164</v>
      </c>
      <c r="B32" s="62">
        <v>45686</v>
      </c>
      <c r="C32" s="63"/>
    </row>
    <row r="33" spans="1:3" x14ac:dyDescent="0.25">
      <c r="A33" s="5" t="s">
        <v>165</v>
      </c>
      <c r="B33" s="60">
        <v>45679</v>
      </c>
      <c r="C33" s="60"/>
    </row>
    <row r="34" spans="1:3" ht="45" x14ac:dyDescent="0.25">
      <c r="A34" s="5" t="s">
        <v>166</v>
      </c>
      <c r="B34" s="60">
        <v>45712</v>
      </c>
      <c r="C34" s="59"/>
    </row>
    <row r="37" spans="1:3" ht="15" customHeight="1" x14ac:dyDescent="0.25"/>
    <row r="38" spans="1:3" ht="15" customHeight="1" x14ac:dyDescent="0.25"/>
    <row r="45" spans="1:3" ht="15" customHeight="1" x14ac:dyDescent="0.25"/>
    <row r="50" spans="6:6" ht="18" customHeight="1" x14ac:dyDescent="0.25"/>
    <row r="53" spans="6:6" x14ac:dyDescent="0.25">
      <c r="F53" s="4"/>
    </row>
    <row r="54" spans="6:6" x14ac:dyDescent="0.25">
      <c r="F54" s="4"/>
    </row>
    <row r="55" spans="6:6" x14ac:dyDescent="0.25">
      <c r="F55" s="4"/>
    </row>
    <row r="66" ht="36" customHeight="1" x14ac:dyDescent="0.25"/>
    <row r="78" ht="33.75" customHeight="1" x14ac:dyDescent="0.25"/>
    <row r="79" ht="33.75" customHeight="1" x14ac:dyDescent="0.25"/>
    <row r="80" ht="33.75" customHeight="1" x14ac:dyDescent="0.25"/>
  </sheetData>
  <dataConsolidate/>
  <mergeCells count="33">
    <mergeCell ref="B28:C28"/>
    <mergeCell ref="A1:C1"/>
    <mergeCell ref="B20:C20"/>
    <mergeCell ref="B17:C17"/>
    <mergeCell ref="B7:C7"/>
    <mergeCell ref="B18:C18"/>
    <mergeCell ref="B19:C19"/>
    <mergeCell ref="B2:C2"/>
    <mergeCell ref="B3:C3"/>
    <mergeCell ref="B4:C4"/>
    <mergeCell ref="B5:C5"/>
    <mergeCell ref="A25:A27"/>
    <mergeCell ref="B6:C6"/>
    <mergeCell ref="B8:C8"/>
    <mergeCell ref="B9:C9"/>
    <mergeCell ref="B10:C10"/>
    <mergeCell ref="B34:C34"/>
    <mergeCell ref="B33:C33"/>
    <mergeCell ref="B31:C31"/>
    <mergeCell ref="B30:C30"/>
    <mergeCell ref="B29:C29"/>
    <mergeCell ref="B32:C32"/>
    <mergeCell ref="B25:C27"/>
    <mergeCell ref="B24:C24"/>
    <mergeCell ref="B23:C23"/>
    <mergeCell ref="B22:C22"/>
    <mergeCell ref="B11:C11"/>
    <mergeCell ref="B12:C12"/>
    <mergeCell ref="B13:C13"/>
    <mergeCell ref="B14:C14"/>
    <mergeCell ref="B21:C21"/>
    <mergeCell ref="B15:C15"/>
    <mergeCell ref="B16:C16"/>
  </mergeCells>
  <hyperlinks>
    <hyperlink ref="B12" r:id="rId1" xr:uid="{6E28654F-C256-4EF2-A07C-1476F0E011B3}"/>
  </hyperlinks>
  <pageMargins left="0.7" right="0.7" top="0.75" bottom="0.75" header="0.3" footer="0.3"/>
  <pageSetup orientation="portrait" r:id="rId2"/>
  <headerFooter>
    <oddHeader>&amp;C&amp;"Calibri"&amp;10&amp;K000000 Internal&amp;1#_x000D_</oddHeader>
  </headerFooter>
  <extLst>
    <ext xmlns:x14="http://schemas.microsoft.com/office/spreadsheetml/2009/9/main" uri="{CCE6A557-97BC-4b89-ADB6-D9C93CAAB3DF}">
      <x14:dataValidations xmlns:xm="http://schemas.microsoft.com/office/excel/2006/main" count="4">
        <x14:dataValidation type="list" allowBlank="1" showInputMessage="1" showErrorMessage="1" xr:uid="{F90C730C-89E0-470E-9D05-8F1740F3A538}">
          <x14:formula1>
            <xm:f>Hoja2!$H$2:$H$5</xm:f>
          </x14:formula1>
          <xm:sqref>B17:C17</xm:sqref>
        </x14:dataValidation>
        <x14:dataValidation type="list" allowBlank="1" showInputMessage="1" showErrorMessage="1" xr:uid="{666CA25D-9895-4FFF-8C94-EA211A77A836}">
          <x14:formula1>
            <xm:f>Hoja2!$I$1:$I$7</xm:f>
          </x14:formula1>
          <xm:sqref>B21:C21</xm:sqref>
        </x14:dataValidation>
        <x14:dataValidation type="list" allowBlank="1" showInputMessage="1" showErrorMessage="1" xr:uid="{E4219A2B-3323-48C8-8CC9-A0539EDCD90D}">
          <x14:formula1>
            <xm:f>Hoja2!$K$1:$K$2</xm:f>
          </x14:formula1>
          <xm:sqref>B6:C6</xm:sqref>
        </x14:dataValidation>
        <x14:dataValidation type="list" allowBlank="1" showInputMessage="1" showErrorMessage="1" xr:uid="{F3F17078-17F3-4979-B388-4480F4297950}">
          <x14:formula1>
            <xm:f>Hoja2!$L$1:$L$13</xm:f>
          </x14:formula1>
          <xm:sqref>B7:C7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BF33DD-9324-4C58-AE69-FBBA2C2A8171}">
  <sheetPr codeName="Hoja2">
    <tabColor theme="3" tint="-0.499984740745262"/>
  </sheetPr>
  <dimension ref="A1:C50"/>
  <sheetViews>
    <sheetView zoomScaleNormal="100" workbookViewId="0">
      <selection activeCell="B19" sqref="B19"/>
    </sheetView>
  </sheetViews>
  <sheetFormatPr baseColWidth="10" defaultColWidth="0" defaultRowHeight="15" x14ac:dyDescent="0.25"/>
  <cols>
    <col min="1" max="1" width="49.85546875" customWidth="1"/>
    <col min="2" max="2" width="31.42578125" customWidth="1"/>
    <col min="3" max="3" width="90.140625" customWidth="1"/>
    <col min="4" max="16384" width="11.42578125" hidden="1"/>
  </cols>
  <sheetData>
    <row r="1" spans="1:3" ht="26.25" x14ac:dyDescent="0.25">
      <c r="A1" s="72" t="s">
        <v>10</v>
      </c>
      <c r="B1" s="72"/>
      <c r="C1" s="72"/>
    </row>
    <row r="2" spans="1:3" ht="15.75" customHeight="1" x14ac:dyDescent="0.25">
      <c r="A2" s="20" t="s">
        <v>11</v>
      </c>
      <c r="B2" s="77" t="s">
        <v>193</v>
      </c>
      <c r="C2" s="78"/>
    </row>
    <row r="3" spans="1:3" s="2" customFormat="1" x14ac:dyDescent="0.25">
      <c r="A3" s="5" t="s">
        <v>1</v>
      </c>
      <c r="B3" s="73" t="str">
        <f>'AUTOS  NOTA 322'!B2:C2</f>
        <v>2024185968- EXPEDIENTE 2024-27021</v>
      </c>
      <c r="C3" s="73"/>
    </row>
    <row r="4" spans="1:3" s="2" customFormat="1" x14ac:dyDescent="0.25">
      <c r="A4" s="5" t="s">
        <v>2</v>
      </c>
      <c r="B4" s="73" t="str">
        <f>'AUTOS  NOTA 322'!B3:C3</f>
        <v>SUPERINTENDENCIA FINANCIERA DE COLOMBIA</v>
      </c>
      <c r="C4" s="73"/>
    </row>
    <row r="5" spans="1:3" s="2" customFormat="1" x14ac:dyDescent="0.25">
      <c r="A5" s="5" t="s">
        <v>3</v>
      </c>
      <c r="B5" s="73" t="str">
        <f>'AUTOS  NOTA 322'!B4:C4</f>
        <v>ALLIANZ SEGUROS S.A.</v>
      </c>
      <c r="C5" s="73"/>
    </row>
    <row r="6" spans="1:3" s="2" customFormat="1" x14ac:dyDescent="0.25">
      <c r="A6" s="5" t="s">
        <v>4</v>
      </c>
      <c r="B6" s="73" t="str">
        <f>'AUTOS  NOTA 322'!B5:C5</f>
        <v>LISSETH PAOLA CASTAÑEDA VEGA</v>
      </c>
      <c r="C6" s="73"/>
    </row>
    <row r="7" spans="1:3" s="2" customFormat="1" x14ac:dyDescent="0.25">
      <c r="A7" s="5" t="s">
        <v>5</v>
      </c>
      <c r="B7" s="73" t="str">
        <f>'AUTOS  NOTA 322'!B6:C6</f>
        <v>DEMANDA DIRECTA</v>
      </c>
      <c r="C7" s="73"/>
    </row>
    <row r="8" spans="1:3" s="2" customFormat="1" x14ac:dyDescent="0.25">
      <c r="A8" s="29" t="s">
        <v>101</v>
      </c>
      <c r="B8" s="73" t="str">
        <f>'AUTOS  NOTA 322'!B7:C8</f>
        <v>LISSETH PAOLA CASTAÑEDA VEGA</v>
      </c>
      <c r="C8" s="73"/>
    </row>
    <row r="9" spans="1:3" x14ac:dyDescent="0.25">
      <c r="A9" s="20" t="s">
        <v>12</v>
      </c>
      <c r="B9" s="73"/>
      <c r="C9" s="73"/>
    </row>
    <row r="10" spans="1:3" x14ac:dyDescent="0.25">
      <c r="A10" s="20" t="s">
        <v>9</v>
      </c>
      <c r="B10" s="73" t="s">
        <v>106</v>
      </c>
      <c r="C10" s="73"/>
    </row>
    <row r="11" spans="1:3" x14ac:dyDescent="0.25">
      <c r="A11" s="20" t="s">
        <v>13</v>
      </c>
      <c r="B11" s="91">
        <v>0</v>
      </c>
      <c r="C11" s="92"/>
    </row>
    <row r="12" spans="1:3" x14ac:dyDescent="0.25">
      <c r="A12" s="20" t="s">
        <v>115</v>
      </c>
      <c r="B12" s="91">
        <v>0</v>
      </c>
      <c r="C12" s="92"/>
    </row>
    <row r="13" spans="1:3" x14ac:dyDescent="0.25">
      <c r="A13" s="20" t="s">
        <v>14</v>
      </c>
      <c r="B13" s="74"/>
      <c r="C13" s="75"/>
    </row>
    <row r="14" spans="1:3" x14ac:dyDescent="0.25">
      <c r="A14" s="20" t="s">
        <v>15</v>
      </c>
      <c r="B14" s="76"/>
      <c r="C14" s="73"/>
    </row>
    <row r="15" spans="1:3" x14ac:dyDescent="0.25">
      <c r="A15" s="20" t="s">
        <v>16</v>
      </c>
      <c r="B15" s="73"/>
      <c r="C15" s="73"/>
    </row>
    <row r="16" spans="1:3" x14ac:dyDescent="0.25">
      <c r="A16" s="20" t="s">
        <v>18</v>
      </c>
      <c r="B16" s="73"/>
      <c r="C16" s="73"/>
    </row>
    <row r="17" spans="1:3" x14ac:dyDescent="0.25">
      <c r="A17" s="93" t="s">
        <v>19</v>
      </c>
      <c r="B17" s="73"/>
      <c r="C17" s="73"/>
    </row>
    <row r="18" spans="1:3" x14ac:dyDescent="0.25">
      <c r="A18" s="94"/>
      <c r="B18" s="10" t="s">
        <v>21</v>
      </c>
      <c r="C18" s="10" t="s">
        <v>22</v>
      </c>
    </row>
    <row r="19" spans="1:3" x14ac:dyDescent="0.25">
      <c r="A19" s="94"/>
      <c r="B19" s="6" t="s">
        <v>118</v>
      </c>
      <c r="C19" s="6"/>
    </row>
    <row r="20" spans="1:3" x14ac:dyDescent="0.25">
      <c r="A20" s="94"/>
      <c r="B20" s="6"/>
      <c r="C20" s="6"/>
    </row>
    <row r="21" spans="1:3" x14ac:dyDescent="0.25">
      <c r="A21" s="95"/>
      <c r="B21" s="6"/>
      <c r="C21" s="6"/>
    </row>
    <row r="22" spans="1:3" x14ac:dyDescent="0.25">
      <c r="A22" s="20" t="s">
        <v>23</v>
      </c>
      <c r="B22" s="73"/>
      <c r="C22" s="73"/>
    </row>
    <row r="23" spans="1:3" x14ac:dyDescent="0.25">
      <c r="A23" s="20" t="s">
        <v>24</v>
      </c>
      <c r="B23" s="96"/>
      <c r="C23" s="97"/>
    </row>
    <row r="24" spans="1:3" x14ac:dyDescent="0.25">
      <c r="A24" s="20" t="s">
        <v>25</v>
      </c>
      <c r="B24" s="73"/>
      <c r="C24" s="73"/>
    </row>
    <row r="25" spans="1:3" x14ac:dyDescent="0.25">
      <c r="A25" s="20" t="s">
        <v>26</v>
      </c>
      <c r="B25" s="73"/>
      <c r="C25" s="73"/>
    </row>
    <row r="26" spans="1:3" x14ac:dyDescent="0.25">
      <c r="A26" s="20" t="s">
        <v>28</v>
      </c>
      <c r="B26" s="73"/>
      <c r="C26" s="73"/>
    </row>
    <row r="27" spans="1:3" x14ac:dyDescent="0.25">
      <c r="A27" s="19" t="s">
        <v>29</v>
      </c>
      <c r="B27" s="73"/>
      <c r="C27" s="73"/>
    </row>
    <row r="28" spans="1:3" x14ac:dyDescent="0.25">
      <c r="A28" s="79" t="s">
        <v>30</v>
      </c>
      <c r="B28" s="79"/>
      <c r="C28" s="79"/>
    </row>
    <row r="29" spans="1:3" x14ac:dyDescent="0.25">
      <c r="A29" s="89" t="s">
        <v>31</v>
      </c>
      <c r="B29" s="90"/>
      <c r="C29" s="11"/>
    </row>
    <row r="30" spans="1:3" x14ac:dyDescent="0.25">
      <c r="A30" s="89" t="s">
        <v>32</v>
      </c>
      <c r="B30" s="90"/>
      <c r="C30" s="11"/>
    </row>
    <row r="31" spans="1:3" x14ac:dyDescent="0.25">
      <c r="A31" s="89" t="s">
        <v>33</v>
      </c>
      <c r="B31" s="90"/>
      <c r="C31" s="12"/>
    </row>
    <row r="32" spans="1:3" x14ac:dyDescent="0.25">
      <c r="A32" s="89" t="s">
        <v>34</v>
      </c>
      <c r="B32" s="90"/>
      <c r="C32" s="11"/>
    </row>
    <row r="33" spans="1:3" x14ac:dyDescent="0.25">
      <c r="A33" s="89" t="s">
        <v>35</v>
      </c>
      <c r="B33" s="90"/>
      <c r="C33" s="11"/>
    </row>
    <row r="34" spans="1:3" x14ac:dyDescent="0.25">
      <c r="A34" s="89" t="s">
        <v>36</v>
      </c>
      <c r="B34" s="90"/>
      <c r="C34" s="13"/>
    </row>
    <row r="35" spans="1:3" x14ac:dyDescent="0.25">
      <c r="A35" s="80" t="s">
        <v>37</v>
      </c>
      <c r="B35" s="81"/>
      <c r="C35" s="14"/>
    </row>
    <row r="36" spans="1:3" x14ac:dyDescent="0.25">
      <c r="A36" s="80" t="s">
        <v>38</v>
      </c>
      <c r="B36" s="81"/>
      <c r="C36" s="15"/>
    </row>
    <row r="37" spans="1:3" x14ac:dyDescent="0.25">
      <c r="A37" s="82" t="s">
        <v>39</v>
      </c>
      <c r="B37" s="83"/>
      <c r="C37" s="15"/>
    </row>
    <row r="38" spans="1:3" x14ac:dyDescent="0.25">
      <c r="A38" s="84"/>
      <c r="B38" s="85"/>
      <c r="C38" s="15"/>
    </row>
    <row r="39" spans="1:3" x14ac:dyDescent="0.25">
      <c r="A39" s="86"/>
      <c r="B39" s="87"/>
      <c r="C39" s="15"/>
    </row>
    <row r="40" spans="1:3" x14ac:dyDescent="0.25">
      <c r="A40" s="88" t="s">
        <v>40</v>
      </c>
      <c r="B40" s="88"/>
      <c r="C40" s="88"/>
    </row>
    <row r="41" spans="1:3" x14ac:dyDescent="0.25">
      <c r="A41" s="17" t="s">
        <v>41</v>
      </c>
      <c r="B41" s="18"/>
      <c r="C41" s="15"/>
    </row>
    <row r="42" spans="1:3" x14ac:dyDescent="0.25">
      <c r="A42" s="80" t="s">
        <v>42</v>
      </c>
      <c r="B42" s="81"/>
      <c r="C42" s="15"/>
    </row>
    <row r="43" spans="1:3" x14ac:dyDescent="0.25">
      <c r="A43" s="80" t="s">
        <v>43</v>
      </c>
      <c r="B43" s="81"/>
      <c r="C43" s="15"/>
    </row>
    <row r="44" spans="1:3" x14ac:dyDescent="0.25">
      <c r="A44" s="17" t="s">
        <v>44</v>
      </c>
      <c r="B44" s="18"/>
      <c r="C44" s="15"/>
    </row>
    <row r="45" spans="1:3" x14ac:dyDescent="0.25">
      <c r="A45" s="17" t="s">
        <v>45</v>
      </c>
      <c r="B45" s="18"/>
      <c r="C45" s="15"/>
    </row>
    <row r="46" spans="1:3" x14ac:dyDescent="0.25">
      <c r="A46" s="80" t="s">
        <v>46</v>
      </c>
      <c r="B46" s="81"/>
      <c r="C46" s="15"/>
    </row>
    <row r="47" spans="1:3" x14ac:dyDescent="0.25">
      <c r="A47" s="17" t="s">
        <v>47</v>
      </c>
      <c r="B47" s="16"/>
      <c r="C47" s="15"/>
    </row>
    <row r="48" spans="1:3" x14ac:dyDescent="0.25">
      <c r="A48" s="80" t="s">
        <v>48</v>
      </c>
      <c r="B48" s="81"/>
      <c r="C48" s="15"/>
    </row>
    <row r="49" spans="1:3" x14ac:dyDescent="0.25">
      <c r="A49" s="80" t="s">
        <v>49</v>
      </c>
      <c r="B49" s="81"/>
      <c r="C49" s="15"/>
    </row>
    <row r="50" spans="1:3" x14ac:dyDescent="0.25">
      <c r="A50" s="80" t="s">
        <v>39</v>
      </c>
      <c r="B50" s="81"/>
      <c r="C50" s="15"/>
    </row>
  </sheetData>
  <mergeCells count="41">
    <mergeCell ref="A50:B50"/>
    <mergeCell ref="B11:C11"/>
    <mergeCell ref="A46:B46"/>
    <mergeCell ref="A48:B48"/>
    <mergeCell ref="A29:B29"/>
    <mergeCell ref="A30:B30"/>
    <mergeCell ref="B24:C24"/>
    <mergeCell ref="B15:C15"/>
    <mergeCell ref="B16:C16"/>
    <mergeCell ref="A17:A21"/>
    <mergeCell ref="B17:C17"/>
    <mergeCell ref="B22:C22"/>
    <mergeCell ref="B23:C23"/>
    <mergeCell ref="A34:B34"/>
    <mergeCell ref="A35:B35"/>
    <mergeCell ref="B12:C12"/>
    <mergeCell ref="B25:C25"/>
    <mergeCell ref="B26:C26"/>
    <mergeCell ref="B27:C27"/>
    <mergeCell ref="A28:C28"/>
    <mergeCell ref="A49:B49"/>
    <mergeCell ref="A37:B39"/>
    <mergeCell ref="A40:C40"/>
    <mergeCell ref="A42:B42"/>
    <mergeCell ref="A43:B43"/>
    <mergeCell ref="A31:B31"/>
    <mergeCell ref="A32:B32"/>
    <mergeCell ref="A33:B33"/>
    <mergeCell ref="A36:B36"/>
    <mergeCell ref="A1:C1"/>
    <mergeCell ref="B9:C9"/>
    <mergeCell ref="B10:C10"/>
    <mergeCell ref="B13:C13"/>
    <mergeCell ref="B14:C14"/>
    <mergeCell ref="B3:C3"/>
    <mergeCell ref="B4:C4"/>
    <mergeCell ref="B5:C5"/>
    <mergeCell ref="B6:C6"/>
    <mergeCell ref="B7:C7"/>
    <mergeCell ref="B2:C2"/>
    <mergeCell ref="B8:C8"/>
  </mergeCells>
  <pageMargins left="0.7" right="0.7" top="0.75" bottom="0.75" header="0.3" footer="0.3"/>
  <headerFooter>
    <oddHeader>&amp;C&amp;"Calibri"&amp;10&amp;K000000 Internal&amp;1#_x000D_</oddHeader>
  </headerFooter>
  <extLst>
    <ext xmlns:x14="http://schemas.microsoft.com/office/spreadsheetml/2009/9/main" uri="{CCE6A557-97BC-4b89-ADB6-D9C93CAAB3DF}">
      <x14:dataValidations xmlns:xm="http://schemas.microsoft.com/office/excel/2006/main" count="5">
        <x14:dataValidation type="list" allowBlank="1" showInputMessage="1" showErrorMessage="1" xr:uid="{DC5DD991-758D-4677-A068-EFC8E3E2210C}">
          <x14:formula1>
            <xm:f>Hoja2!$C$2:$C$4</xm:f>
          </x14:formula1>
          <xm:sqref>B17:C17</xm:sqref>
        </x14:dataValidation>
        <x14:dataValidation type="list" allowBlank="1" showInputMessage="1" showErrorMessage="1" xr:uid="{1ADD4A4E-5643-4A93-B80E-D96E7840C2C3}">
          <x14:formula1>
            <xm:f>Hoja2!$B$1:$B$2</xm:f>
          </x14:formula1>
          <xm:sqref>B27:C27 B15:C16 B22:C23 B25:C25</xm:sqref>
        </x14:dataValidation>
        <x14:dataValidation type="list" allowBlank="1" showInputMessage="1" showErrorMessage="1" xr:uid="{78881ADD-F402-405C-A447-4F5306B17914}">
          <x14:formula1>
            <xm:f>Hoja2!$E$2:$E$8</xm:f>
          </x14:formula1>
          <xm:sqref>B24:C24</xm:sqref>
        </x14:dataValidation>
        <x14:dataValidation type="list" allowBlank="1" showInputMessage="1" showErrorMessage="1" xr:uid="{07F32C26-B03B-45CB-8512-80C5ED13DA30}">
          <x14:formula1>
            <xm:f>Hoja2!$L$1:$L$13</xm:f>
          </x14:formula1>
          <xm:sqref>B10:C10</xm:sqref>
        </x14:dataValidation>
        <x14:dataValidation type="list" allowBlank="1" showInputMessage="1" showErrorMessage="1" xr:uid="{7EB01D08-957F-40A9-A09A-6C20688E3E0A}">
          <x14:formula1>
            <xm:f>Hoja2!$M$1:$M$3</xm:f>
          </x14:formula1>
          <xm:sqref>B13:C13</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A30C24-DF4A-4737-B6C0-E720732AACE8}">
  <sheetPr codeName="Hoja3">
    <tabColor theme="3" tint="-0.499984740745262"/>
  </sheetPr>
  <dimension ref="A1:I57"/>
  <sheetViews>
    <sheetView zoomScaleNormal="100" workbookViewId="0">
      <selection activeCell="C17" sqref="C17"/>
    </sheetView>
  </sheetViews>
  <sheetFormatPr baseColWidth="10" defaultColWidth="0" defaultRowHeight="15" x14ac:dyDescent="0.25"/>
  <cols>
    <col min="1" max="1" width="70" style="41" customWidth="1"/>
    <col min="2" max="2" width="35.42578125" style="41" customWidth="1"/>
    <col min="3" max="3" width="164" style="41" customWidth="1"/>
    <col min="4" max="8" width="11.42578125" style="41" hidden="1" customWidth="1"/>
    <col min="9" max="9" width="12" style="41" hidden="1" customWidth="1"/>
    <col min="10" max="16384" width="11.42578125" style="41" hidden="1"/>
  </cols>
  <sheetData>
    <row r="1" spans="1:9" ht="26.25" x14ac:dyDescent="0.25">
      <c r="A1" s="102" t="s">
        <v>50</v>
      </c>
      <c r="B1" s="102"/>
      <c r="C1" s="102"/>
    </row>
    <row r="2" spans="1:9" ht="15" customHeight="1" x14ac:dyDescent="0.25">
      <c r="A2" s="33" t="s">
        <v>11</v>
      </c>
      <c r="B2" s="103" t="str">
        <f>'AUTOS NOTA 321'!B2:C2</f>
        <v>SINIESTRO   APL</v>
      </c>
      <c r="C2" s="104"/>
    </row>
    <row r="3" spans="1:9" x14ac:dyDescent="0.25">
      <c r="A3" s="34" t="s">
        <v>1</v>
      </c>
      <c r="B3" s="107" t="str">
        <f>'AUTOS  NOTA 322'!B2:C2</f>
        <v>2024185968- EXPEDIENTE 2024-27021</v>
      </c>
      <c r="C3" s="107"/>
    </row>
    <row r="4" spans="1:9" x14ac:dyDescent="0.25">
      <c r="A4" s="34" t="s">
        <v>2</v>
      </c>
      <c r="B4" s="107" t="str">
        <f>'AUTOS  NOTA 322'!B3:C3</f>
        <v>SUPERINTENDENCIA FINANCIERA DE COLOMBIA</v>
      </c>
      <c r="C4" s="107"/>
    </row>
    <row r="5" spans="1:9" x14ac:dyDescent="0.25">
      <c r="A5" s="34" t="s">
        <v>3</v>
      </c>
      <c r="B5" s="107" t="str">
        <f>'AUTOS  NOTA 322'!B4:C4</f>
        <v>ALLIANZ SEGUROS S.A.</v>
      </c>
      <c r="C5" s="107"/>
    </row>
    <row r="6" spans="1:9" ht="15" customHeight="1" x14ac:dyDescent="0.25">
      <c r="A6" s="34" t="s">
        <v>4</v>
      </c>
      <c r="B6" s="107" t="str">
        <f>'AUTOS  NOTA 322'!B5:C5</f>
        <v>LISSETH PAOLA CASTAÑEDA VEGA</v>
      </c>
      <c r="C6" s="107"/>
    </row>
    <row r="7" spans="1:9" x14ac:dyDescent="0.25">
      <c r="A7" s="34" t="s">
        <v>5</v>
      </c>
      <c r="B7" s="107" t="str">
        <f>'AUTOS  NOTA 322'!B6:C6</f>
        <v>DEMANDA DIRECTA</v>
      </c>
      <c r="C7" s="107"/>
    </row>
    <row r="8" spans="1:9" x14ac:dyDescent="0.25">
      <c r="A8" s="36" t="s">
        <v>101</v>
      </c>
      <c r="B8" s="107" t="str">
        <f>'AUTOS  NOTA 322'!B7:C8</f>
        <v>LISSETH PAOLA CASTAÑEDA VEGA</v>
      </c>
      <c r="C8" s="107"/>
    </row>
    <row r="9" spans="1:9" x14ac:dyDescent="0.25">
      <c r="A9" s="34" t="s">
        <v>51</v>
      </c>
      <c r="B9" s="100">
        <f>SUM(C11,C12,C14,C15,C17)</f>
        <v>0</v>
      </c>
      <c r="C9" s="101"/>
    </row>
    <row r="10" spans="1:9" x14ac:dyDescent="0.25">
      <c r="A10" s="108" t="s">
        <v>52</v>
      </c>
      <c r="B10" s="105" t="s">
        <v>53</v>
      </c>
      <c r="C10" s="106"/>
    </row>
    <row r="11" spans="1:9" x14ac:dyDescent="0.25">
      <c r="A11" s="108"/>
      <c r="B11" s="35" t="s">
        <v>54</v>
      </c>
      <c r="C11" s="30"/>
    </row>
    <row r="12" spans="1:9" x14ac:dyDescent="0.25">
      <c r="A12" s="108"/>
      <c r="B12" s="35" t="s">
        <v>55</v>
      </c>
      <c r="C12" s="30"/>
    </row>
    <row r="13" spans="1:9" x14ac:dyDescent="0.25">
      <c r="A13" s="108"/>
      <c r="B13" s="105"/>
      <c r="C13" s="106"/>
    </row>
    <row r="14" spans="1:9" x14ac:dyDescent="0.25">
      <c r="A14" s="108"/>
      <c r="B14" s="35" t="s">
        <v>98</v>
      </c>
      <c r="C14" s="38"/>
    </row>
    <row r="15" spans="1:9" x14ac:dyDescent="0.25">
      <c r="A15" s="108"/>
      <c r="B15" s="35" t="s">
        <v>99</v>
      </c>
      <c r="C15" s="38"/>
      <c r="E15" s="41" t="s">
        <v>57</v>
      </c>
      <c r="F15" s="42">
        <v>0.7</v>
      </c>
    </row>
    <row r="16" spans="1:9" x14ac:dyDescent="0.25">
      <c r="A16" s="108"/>
      <c r="B16" s="105" t="s">
        <v>58</v>
      </c>
      <c r="C16" s="106"/>
      <c r="E16" s="41" t="s">
        <v>59</v>
      </c>
      <c r="F16" s="43">
        <v>0.3</v>
      </c>
      <c r="I16" s="44"/>
    </row>
    <row r="17" spans="1:9" x14ac:dyDescent="0.25">
      <c r="A17" s="108"/>
      <c r="B17" s="35"/>
      <c r="C17" s="39"/>
      <c r="F17" s="45"/>
      <c r="I17" s="44"/>
    </row>
    <row r="18" spans="1:9" ht="23.25" customHeight="1" x14ac:dyDescent="0.25">
      <c r="A18" s="37" t="s">
        <v>60</v>
      </c>
      <c r="B18" s="103" t="s">
        <v>57</v>
      </c>
      <c r="C18" s="104"/>
    </row>
    <row r="19" spans="1:9" ht="30" x14ac:dyDescent="0.25">
      <c r="A19" s="34" t="s">
        <v>62</v>
      </c>
      <c r="B19" s="116"/>
      <c r="C19" s="117"/>
    </row>
    <row r="20" spans="1:9" ht="15" customHeight="1" x14ac:dyDescent="0.25">
      <c r="A20" s="46" t="s">
        <v>63</v>
      </c>
      <c r="B20" s="113">
        <f>((C22+C23+C25+C26+C30+C28+C32+C34+C29+C33)-C37-C38)*C36*C39</f>
        <v>0</v>
      </c>
      <c r="C20" s="113"/>
    </row>
    <row r="21" spans="1:9" x14ac:dyDescent="0.25">
      <c r="A21" s="37" t="s">
        <v>64</v>
      </c>
      <c r="B21" s="118" t="s">
        <v>53</v>
      </c>
      <c r="C21" s="119"/>
    </row>
    <row r="22" spans="1:9" x14ac:dyDescent="0.25">
      <c r="A22" s="111"/>
      <c r="B22" s="35" t="s">
        <v>54</v>
      </c>
      <c r="C22" s="30"/>
    </row>
    <row r="23" spans="1:9" x14ac:dyDescent="0.25">
      <c r="A23" s="112"/>
      <c r="B23" s="35" t="s">
        <v>55</v>
      </c>
      <c r="C23" s="30">
        <v>0</v>
      </c>
    </row>
    <row r="24" spans="1:9" x14ac:dyDescent="0.25">
      <c r="A24" s="112"/>
      <c r="B24" s="105" t="s">
        <v>56</v>
      </c>
      <c r="C24" s="106"/>
    </row>
    <row r="25" spans="1:9" x14ac:dyDescent="0.25">
      <c r="A25" s="112"/>
      <c r="B25" s="35" t="s">
        <v>98</v>
      </c>
      <c r="C25" s="30">
        <v>0</v>
      </c>
    </row>
    <row r="26" spans="1:9" ht="29.1" customHeight="1" x14ac:dyDescent="0.25">
      <c r="A26" s="112"/>
      <c r="B26" s="35" t="s">
        <v>100</v>
      </c>
      <c r="C26" s="30">
        <v>0</v>
      </c>
    </row>
    <row r="27" spans="1:9" x14ac:dyDescent="0.25">
      <c r="A27" s="112"/>
      <c r="B27" s="105" t="s">
        <v>121</v>
      </c>
      <c r="C27" s="106"/>
    </row>
    <row r="28" spans="1:9" x14ac:dyDescent="0.25">
      <c r="A28" s="112"/>
      <c r="B28" s="35" t="s">
        <v>130</v>
      </c>
      <c r="C28" s="30">
        <v>0</v>
      </c>
    </row>
    <row r="29" spans="1:9" x14ac:dyDescent="0.25">
      <c r="A29" s="112"/>
      <c r="B29" s="35" t="s">
        <v>54</v>
      </c>
      <c r="C29" s="30"/>
    </row>
    <row r="30" spans="1:9" x14ac:dyDescent="0.25">
      <c r="A30" s="112"/>
      <c r="B30" s="35" t="s">
        <v>55</v>
      </c>
      <c r="C30" s="30">
        <v>0</v>
      </c>
    </row>
    <row r="31" spans="1:9" x14ac:dyDescent="0.25">
      <c r="A31" s="112"/>
      <c r="B31" s="105" t="s">
        <v>122</v>
      </c>
      <c r="C31" s="106"/>
    </row>
    <row r="32" spans="1:9" x14ac:dyDescent="0.25">
      <c r="A32" s="112"/>
      <c r="B32" s="35"/>
      <c r="C32" s="30"/>
    </row>
    <row r="33" spans="1:3" x14ac:dyDescent="0.25">
      <c r="A33" s="112"/>
      <c r="B33" s="35" t="s">
        <v>54</v>
      </c>
      <c r="C33" s="30">
        <v>0</v>
      </c>
    </row>
    <row r="34" spans="1:3" x14ac:dyDescent="0.25">
      <c r="A34" s="112"/>
      <c r="B34" s="35" t="s">
        <v>55</v>
      </c>
      <c r="C34" s="30">
        <v>0</v>
      </c>
    </row>
    <row r="35" spans="1:3" x14ac:dyDescent="0.25">
      <c r="A35" s="112"/>
      <c r="B35" s="105" t="s">
        <v>114</v>
      </c>
      <c r="C35" s="106"/>
    </row>
    <row r="36" spans="1:3" x14ac:dyDescent="0.25">
      <c r="A36" s="112"/>
      <c r="B36" s="35" t="s">
        <v>125</v>
      </c>
      <c r="C36" s="31">
        <v>1</v>
      </c>
    </row>
    <row r="37" spans="1:3" x14ac:dyDescent="0.25">
      <c r="A37" s="112"/>
      <c r="B37" s="35" t="s">
        <v>115</v>
      </c>
      <c r="C37" s="32">
        <v>0</v>
      </c>
    </row>
    <row r="38" spans="1:3" x14ac:dyDescent="0.25">
      <c r="A38" s="112"/>
      <c r="B38" s="35" t="s">
        <v>167</v>
      </c>
      <c r="C38" s="32"/>
    </row>
    <row r="39" spans="1:3" x14ac:dyDescent="0.25">
      <c r="A39" s="112"/>
      <c r="B39" s="35" t="s">
        <v>129</v>
      </c>
      <c r="C39" s="31">
        <v>1</v>
      </c>
    </row>
    <row r="40" spans="1:3" x14ac:dyDescent="0.25">
      <c r="A40" s="47" t="s">
        <v>65</v>
      </c>
      <c r="B40" s="113">
        <f>IFERROR(B20*(VLOOKUP(B18,E15:F17,2,0)),16666)</f>
        <v>0</v>
      </c>
      <c r="C40" s="113"/>
    </row>
    <row r="41" spans="1:3" ht="93" customHeight="1" x14ac:dyDescent="0.25">
      <c r="A41" s="34" t="s">
        <v>123</v>
      </c>
      <c r="B41" s="114"/>
      <c r="C41" s="115"/>
    </row>
    <row r="42" spans="1:3" ht="211.5" customHeight="1" x14ac:dyDescent="0.25">
      <c r="A42" s="34" t="s">
        <v>66</v>
      </c>
      <c r="B42" s="109"/>
      <c r="C42" s="110"/>
    </row>
    <row r="45" spans="1:3" ht="26.25" x14ac:dyDescent="0.25">
      <c r="A45" s="98" t="s">
        <v>168</v>
      </c>
      <c r="B45" s="98"/>
      <c r="C45" s="98"/>
    </row>
    <row r="46" spans="1:3" x14ac:dyDescent="0.25">
      <c r="A46" s="99" t="s">
        <v>169</v>
      </c>
      <c r="B46" s="99"/>
      <c r="C46" s="99"/>
    </row>
    <row r="47" spans="1:3" x14ac:dyDescent="0.25">
      <c r="A47" s="48" t="s">
        <v>170</v>
      </c>
      <c r="B47" s="48" t="s">
        <v>171</v>
      </c>
      <c r="C47" s="49" t="s">
        <v>172</v>
      </c>
    </row>
    <row r="48" spans="1:3" ht="27" x14ac:dyDescent="0.25">
      <c r="A48" s="50" t="s">
        <v>173</v>
      </c>
      <c r="B48" s="51" t="s">
        <v>27</v>
      </c>
      <c r="C48" s="50" t="s">
        <v>174</v>
      </c>
    </row>
    <row r="49" spans="1:3" ht="40.5" x14ac:dyDescent="0.25">
      <c r="A49" s="50" t="s">
        <v>175</v>
      </c>
      <c r="B49" s="51" t="s">
        <v>27</v>
      </c>
      <c r="C49" s="50" t="s">
        <v>176</v>
      </c>
    </row>
    <row r="50" spans="1:3" ht="27" x14ac:dyDescent="0.25">
      <c r="A50" s="50" t="s">
        <v>177</v>
      </c>
      <c r="B50" s="51" t="s">
        <v>27</v>
      </c>
      <c r="C50" s="50" t="s">
        <v>178</v>
      </c>
    </row>
    <row r="51" spans="1:3" x14ac:dyDescent="0.25">
      <c r="A51" s="50" t="s">
        <v>179</v>
      </c>
      <c r="B51" s="51" t="s">
        <v>27</v>
      </c>
      <c r="C51" s="50" t="s">
        <v>180</v>
      </c>
    </row>
    <row r="52" spans="1:3" x14ac:dyDescent="0.25">
      <c r="A52" s="50" t="s">
        <v>181</v>
      </c>
      <c r="B52" s="51" t="s">
        <v>27</v>
      </c>
      <c r="C52" s="52"/>
    </row>
    <row r="53" spans="1:3" x14ac:dyDescent="0.25">
      <c r="A53" s="50" t="s">
        <v>182</v>
      </c>
      <c r="B53" s="51"/>
      <c r="C53" s="50" t="s">
        <v>183</v>
      </c>
    </row>
    <row r="54" spans="1:3" ht="27" x14ac:dyDescent="0.25">
      <c r="A54" s="50" t="s">
        <v>184</v>
      </c>
      <c r="B54" s="51" t="s">
        <v>27</v>
      </c>
      <c r="C54" s="50" t="s">
        <v>185</v>
      </c>
    </row>
    <row r="55" spans="1:3" x14ac:dyDescent="0.25">
      <c r="A55" s="50" t="s">
        <v>186</v>
      </c>
      <c r="B55" s="51" t="s">
        <v>27</v>
      </c>
      <c r="C55" s="52" t="s">
        <v>187</v>
      </c>
    </row>
    <row r="56" spans="1:3" ht="27" x14ac:dyDescent="0.25">
      <c r="A56" s="50" t="s">
        <v>188</v>
      </c>
      <c r="B56" s="51" t="s">
        <v>27</v>
      </c>
      <c r="C56" s="52" t="s">
        <v>189</v>
      </c>
    </row>
    <row r="57" spans="1:3" ht="27" x14ac:dyDescent="0.25">
      <c r="A57" s="50" t="s">
        <v>190</v>
      </c>
      <c r="B57" s="51" t="s">
        <v>27</v>
      </c>
      <c r="C57" s="52" t="s">
        <v>191</v>
      </c>
    </row>
  </sheetData>
  <sheetProtection algorithmName="SHA-512" hashValue="izcEYKcLkKiYmBBfMLzkPdVBffGX+AGsESYuWyozt6kZuWhl/NRW7hfZRQ8qdhVYANag/8IIJl0zLk8Lp3KTgA==" saltValue="2btH4XpP+7N1UhZtnyJ3XQ==" spinCount="100000" sheet="1" objects="1" scenarios="1"/>
  <mergeCells count="27">
    <mergeCell ref="A22:A39"/>
    <mergeCell ref="B18:C18"/>
    <mergeCell ref="B20:C20"/>
    <mergeCell ref="B41:C41"/>
    <mergeCell ref="B31:C31"/>
    <mergeCell ref="B35:C35"/>
    <mergeCell ref="B40:C40"/>
    <mergeCell ref="B27:C27"/>
    <mergeCell ref="B19:C19"/>
    <mergeCell ref="B21:C21"/>
    <mergeCell ref="B24:C24"/>
    <mergeCell ref="A45:C45"/>
    <mergeCell ref="A46:C46"/>
    <mergeCell ref="B9:C9"/>
    <mergeCell ref="A1:C1"/>
    <mergeCell ref="B2:C2"/>
    <mergeCell ref="B16:C16"/>
    <mergeCell ref="B3:C3"/>
    <mergeCell ref="B4:C4"/>
    <mergeCell ref="B5:C5"/>
    <mergeCell ref="B6:C6"/>
    <mergeCell ref="B7:C7"/>
    <mergeCell ref="B8:C8"/>
    <mergeCell ref="B10:C10"/>
    <mergeCell ref="B13:C13"/>
    <mergeCell ref="A10:A17"/>
    <mergeCell ref="B42:C42"/>
  </mergeCells>
  <pageMargins left="0.7" right="0.7" top="0.75" bottom="0.75" header="0.3" footer="0.3"/>
  <pageSetup orientation="portrait" r:id="rId1"/>
  <headerFooter>
    <oddHeader>&amp;C&amp;"Calibri"&amp;10&amp;K000000 Internal&amp;1#_x000D_</oddHeader>
  </headerFooter>
  <extLst>
    <ext xmlns:x14="http://schemas.microsoft.com/office/spreadsheetml/2009/9/main" uri="{CCE6A557-97BC-4b89-ADB6-D9C93CAAB3DF}">
      <x14:dataValidations xmlns:xm="http://schemas.microsoft.com/office/excel/2006/main" count="2">
        <x14:dataValidation type="list" allowBlank="1" showInputMessage="1" showErrorMessage="1" xr:uid="{CAC97196-B9F5-402C-8FD9-D90BED29B53C}">
          <x14:formula1>
            <xm:f>Hoja2!$F$1:$F$3</xm:f>
          </x14:formula1>
          <xm:sqref>B18</xm:sqref>
        </x14:dataValidation>
        <x14:dataValidation type="list" allowBlank="1" showInputMessage="1" showErrorMessage="1" xr:uid="{814A507A-5710-4929-BC03-18ECACF001DA}">
          <x14:formula1>
            <xm:f>Hoja2!$L$9:$L$13</xm:f>
          </x14:formula1>
          <xm:sqref>B32</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D0EF9E-F3AB-4730-8091-3D5558F9A6C1}">
  <sheetPr>
    <tabColor theme="3" tint="-0.499984740745262"/>
  </sheetPr>
  <dimension ref="A1"/>
  <sheetViews>
    <sheetView workbookViewId="0">
      <selection activeCell="I29" sqref="I29"/>
    </sheetView>
  </sheetViews>
  <sheetFormatPr baseColWidth="10" defaultRowHeight="15" x14ac:dyDescent="0.25"/>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DCD96D-CC02-4832-9B6C-FE177A887757}">
  <sheetPr codeName="Hoja4">
    <tabColor theme="3" tint="-0.499984740745262"/>
  </sheetPr>
  <dimension ref="A1:C17"/>
  <sheetViews>
    <sheetView workbookViewId="0">
      <selection activeCell="B14" sqref="B14:C14"/>
    </sheetView>
  </sheetViews>
  <sheetFormatPr baseColWidth="10" defaultColWidth="0" defaultRowHeight="15" x14ac:dyDescent="0.25"/>
  <cols>
    <col min="1" max="1" width="37" customWidth="1"/>
    <col min="2" max="2" width="11.42578125" customWidth="1"/>
    <col min="3" max="3" width="94.42578125" customWidth="1"/>
    <col min="4" max="16384" width="11.42578125" hidden="1"/>
  </cols>
  <sheetData>
    <row r="1" spans="1:3" ht="26.25" x14ac:dyDescent="0.25">
      <c r="A1" s="72" t="s">
        <v>67</v>
      </c>
      <c r="B1" s="72"/>
      <c r="C1" s="72"/>
    </row>
    <row r="2" spans="1:3" x14ac:dyDescent="0.25">
      <c r="A2" s="20" t="s">
        <v>11</v>
      </c>
      <c r="B2" s="96" t="str">
        <f>'AUTOS NOTA 324-478'!B2:C2</f>
        <v>SINIESTRO   APL</v>
      </c>
      <c r="C2" s="97"/>
    </row>
    <row r="3" spans="1:3" x14ac:dyDescent="0.25">
      <c r="A3" s="5" t="s">
        <v>1</v>
      </c>
      <c r="B3" s="73" t="str">
        <f>'AUTOS  NOTA 322'!B2:C2</f>
        <v>2024185968- EXPEDIENTE 2024-27021</v>
      </c>
      <c r="C3" s="73"/>
    </row>
    <row r="4" spans="1:3" x14ac:dyDescent="0.25">
      <c r="A4" s="5" t="s">
        <v>2</v>
      </c>
      <c r="B4" s="73" t="str">
        <f>'AUTOS  NOTA 322'!B3:C3</f>
        <v>SUPERINTENDENCIA FINANCIERA DE COLOMBIA</v>
      </c>
      <c r="C4" s="73"/>
    </row>
    <row r="5" spans="1:3" x14ac:dyDescent="0.25">
      <c r="A5" s="5" t="s">
        <v>3</v>
      </c>
      <c r="B5" s="73" t="str">
        <f>'AUTOS  NOTA 322'!B4:C4</f>
        <v>ALLIANZ SEGUROS S.A.</v>
      </c>
      <c r="C5" s="73"/>
    </row>
    <row r="6" spans="1:3" ht="15" customHeight="1" x14ac:dyDescent="0.25">
      <c r="A6" s="5" t="s">
        <v>4</v>
      </c>
      <c r="B6" s="73" t="str">
        <f>'AUTOS  NOTA 322'!B5:C5</f>
        <v>LISSETH PAOLA CASTAÑEDA VEGA</v>
      </c>
      <c r="C6" s="73"/>
    </row>
    <row r="7" spans="1:3" ht="15" customHeight="1" x14ac:dyDescent="0.25">
      <c r="A7" s="5" t="s">
        <v>5</v>
      </c>
      <c r="B7" s="73" t="str">
        <f>'AUTOS  NOTA 322'!B6:C6</f>
        <v>DEMANDA DIRECTA</v>
      </c>
      <c r="C7" s="73"/>
    </row>
    <row r="8" spans="1:3" ht="15" customHeight="1" x14ac:dyDescent="0.25">
      <c r="A8" s="29" t="s">
        <v>101</v>
      </c>
      <c r="B8" s="73" t="str">
        <f>'AUTOS  NOTA 322'!B7:C8</f>
        <v>LISSETH PAOLA CASTAÑEDA VEGA</v>
      </c>
      <c r="C8" s="73"/>
    </row>
    <row r="9" spans="1:3" ht="18.95" customHeight="1" x14ac:dyDescent="0.25">
      <c r="A9" s="5" t="s">
        <v>102</v>
      </c>
      <c r="B9" s="73" t="s">
        <v>57</v>
      </c>
      <c r="C9" s="73"/>
    </row>
    <row r="10" spans="1:3" x14ac:dyDescent="0.25">
      <c r="A10" s="7" t="s">
        <v>64</v>
      </c>
      <c r="B10" s="122">
        <f>'AUTOS NOTA 324-478'!B20:C20</f>
        <v>0</v>
      </c>
      <c r="C10" s="122"/>
    </row>
    <row r="11" spans="1:3" x14ac:dyDescent="0.25">
      <c r="A11" s="7" t="s">
        <v>116</v>
      </c>
      <c r="B11" s="123">
        <f>'AUTOS NOTA 324-478'!B40:C40</f>
        <v>0</v>
      </c>
      <c r="C11" s="73"/>
    </row>
    <row r="12" spans="1:3" ht="30" x14ac:dyDescent="0.25">
      <c r="A12" s="7" t="s">
        <v>68</v>
      </c>
      <c r="B12" s="120"/>
      <c r="C12" s="121"/>
    </row>
    <row r="13" spans="1:3" ht="45" x14ac:dyDescent="0.25">
      <c r="A13" s="5" t="s">
        <v>69</v>
      </c>
      <c r="B13" s="73"/>
      <c r="C13" s="73"/>
    </row>
    <row r="14" spans="1:3" ht="45" x14ac:dyDescent="0.25">
      <c r="A14" s="5" t="s">
        <v>70</v>
      </c>
      <c r="B14" s="73"/>
      <c r="C14" s="73"/>
    </row>
    <row r="15" spans="1:3" x14ac:dyDescent="0.25">
      <c r="A15" s="5" t="s">
        <v>71</v>
      </c>
      <c r="B15" s="6"/>
      <c r="C15" s="6"/>
    </row>
    <row r="16" spans="1:3" x14ac:dyDescent="0.25">
      <c r="A16" s="7" t="s">
        <v>72</v>
      </c>
      <c r="B16" s="73"/>
      <c r="C16" s="73"/>
    </row>
    <row r="17" spans="1:3" x14ac:dyDescent="0.25">
      <c r="A17" s="6" t="s">
        <v>73</v>
      </c>
      <c r="B17" s="121"/>
      <c r="C17" s="121"/>
    </row>
  </sheetData>
  <mergeCells count="16">
    <mergeCell ref="B16:C16"/>
    <mergeCell ref="B12:C12"/>
    <mergeCell ref="B17:C17"/>
    <mergeCell ref="B14:C14"/>
    <mergeCell ref="A1:C1"/>
    <mergeCell ref="B7:C7"/>
    <mergeCell ref="B10:C10"/>
    <mergeCell ref="B11:C11"/>
    <mergeCell ref="B13:C13"/>
    <mergeCell ref="B8:C8"/>
    <mergeCell ref="B2:C2"/>
    <mergeCell ref="B3:C3"/>
    <mergeCell ref="B4:C4"/>
    <mergeCell ref="B5:C5"/>
    <mergeCell ref="B6:C6"/>
    <mergeCell ref="B9:C9"/>
  </mergeCells>
  <pageMargins left="0.7" right="0.7" top="0.75" bottom="0.75" header="0.3" footer="0.3"/>
  <headerFooter>
    <oddHeader>&amp;C&amp;"Calibri"&amp;10&amp;K000000 Internal&amp;1#_x000D_</oddHeader>
  </headerFooter>
  <extLst>
    <ext xmlns:x14="http://schemas.microsoft.com/office/spreadsheetml/2009/9/main" uri="{CCE6A557-97BC-4b89-ADB6-D9C93CAAB3DF}">
      <x14:dataValidations xmlns:xm="http://schemas.microsoft.com/office/excel/2006/main" count="2">
        <x14:dataValidation type="list" allowBlank="1" showInputMessage="1" showErrorMessage="1" xr:uid="{D504EE89-BC6D-46DA-B89F-71371E7786AD}">
          <x14:formula1>
            <xm:f>Hoja2!$B$1:$B$2</xm:f>
          </x14:formula1>
          <xm:sqref>B13:C13 B15 B16:C16</xm:sqref>
        </x14:dataValidation>
        <x14:dataValidation type="list" allowBlank="1" showInputMessage="1" showErrorMessage="1" xr:uid="{1D676583-DF8A-4A59-947B-D5D4A912595B}">
          <x14:formula1>
            <xm:f>Hoja2!$N$1:$N$3</xm:f>
          </x14:formula1>
          <xm:sqref>B9:C9</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B336EC-13FC-49F2-BBA5-C442A8E5E15C}">
  <sheetPr>
    <tabColor theme="3" tint="0.39997558519241921"/>
  </sheetPr>
  <dimension ref="A1:H24"/>
  <sheetViews>
    <sheetView workbookViewId="0">
      <selection activeCell="B11" sqref="B11:C11"/>
    </sheetView>
  </sheetViews>
  <sheetFormatPr baseColWidth="10" defaultColWidth="0" defaultRowHeight="15" x14ac:dyDescent="0.25"/>
  <cols>
    <col min="1" max="1" width="54.42578125" customWidth="1"/>
    <col min="2" max="2" width="23.42578125" customWidth="1"/>
    <col min="3" max="3" width="98.85546875" customWidth="1"/>
    <col min="4" max="8" width="0" hidden="1" customWidth="1"/>
    <col min="9" max="16384" width="11.42578125" hidden="1"/>
  </cols>
  <sheetData>
    <row r="1" spans="1:3" ht="26.25" x14ac:dyDescent="0.25">
      <c r="A1" s="72" t="s">
        <v>131</v>
      </c>
      <c r="B1" s="72"/>
      <c r="C1" s="72"/>
    </row>
    <row r="2" spans="1:3" x14ac:dyDescent="0.25">
      <c r="A2" s="40" t="s">
        <v>11</v>
      </c>
      <c r="B2" s="96" t="str">
        <f>'AUTOS NOTA 321'!B2:C2</f>
        <v>SINIESTRO   APL</v>
      </c>
      <c r="C2" s="97"/>
    </row>
    <row r="3" spans="1:3" x14ac:dyDescent="0.25">
      <c r="A3" s="5" t="s">
        <v>1</v>
      </c>
      <c r="B3" s="73" t="str">
        <f>'AUTOS  NOTA 322'!B2:C2</f>
        <v>2024185968- EXPEDIENTE 2024-27021</v>
      </c>
      <c r="C3" s="73"/>
    </row>
    <row r="4" spans="1:3" x14ac:dyDescent="0.25">
      <c r="A4" s="5" t="s">
        <v>2</v>
      </c>
      <c r="B4" s="73" t="str">
        <f>'AUTOS  NOTA 322'!B3:C3</f>
        <v>SUPERINTENDENCIA FINANCIERA DE COLOMBIA</v>
      </c>
      <c r="C4" s="73"/>
    </row>
    <row r="5" spans="1:3" x14ac:dyDescent="0.25">
      <c r="A5" s="5" t="s">
        <v>3</v>
      </c>
      <c r="B5" s="73" t="str">
        <f>'AUTOS  NOTA 322'!B4:C4</f>
        <v>ALLIANZ SEGUROS S.A.</v>
      </c>
      <c r="C5" s="73"/>
    </row>
    <row r="6" spans="1:3" x14ac:dyDescent="0.25">
      <c r="A6" s="5" t="s">
        <v>4</v>
      </c>
      <c r="B6" s="73" t="str">
        <f>'AUTOS  NOTA 322'!B5:C5</f>
        <v>LISSETH PAOLA CASTAÑEDA VEGA</v>
      </c>
      <c r="C6" s="73"/>
    </row>
    <row r="7" spans="1:3" x14ac:dyDescent="0.25">
      <c r="A7" s="5" t="s">
        <v>5</v>
      </c>
      <c r="B7" s="73" t="str">
        <f>'AUTOS  NOTA 322'!B6:C6</f>
        <v>DEMANDA DIRECTA</v>
      </c>
      <c r="C7" s="73"/>
    </row>
    <row r="8" spans="1:3" x14ac:dyDescent="0.25">
      <c r="A8" s="5" t="s">
        <v>102</v>
      </c>
      <c r="B8" s="73" t="str">
        <f>'AUTOS NOTA 324-478'!B18:C18</f>
        <v>PROBABLE</v>
      </c>
      <c r="C8" s="73"/>
    </row>
    <row r="9" spans="1:3" x14ac:dyDescent="0.25">
      <c r="A9" s="7" t="s">
        <v>64</v>
      </c>
      <c r="B9" s="122">
        <f>'AUTOS NOTA 324-478'!B20:C20</f>
        <v>0</v>
      </c>
      <c r="C9" s="122"/>
    </row>
    <row r="10" spans="1:3" x14ac:dyDescent="0.25">
      <c r="A10" s="5" t="s">
        <v>132</v>
      </c>
      <c r="B10" s="125">
        <v>0</v>
      </c>
      <c r="C10" s="125"/>
    </row>
    <row r="11" spans="1:3" ht="30" customHeight="1" x14ac:dyDescent="0.25">
      <c r="A11" s="5" t="s">
        <v>192</v>
      </c>
      <c r="B11" s="73"/>
      <c r="C11" s="73"/>
    </row>
    <row r="12" spans="1:3" x14ac:dyDescent="0.25">
      <c r="A12" s="5" t="s">
        <v>194</v>
      </c>
      <c r="B12" s="124"/>
      <c r="C12" s="124"/>
    </row>
    <row r="13" spans="1:3" x14ac:dyDescent="0.25">
      <c r="A13" s="5" t="s">
        <v>195</v>
      </c>
      <c r="B13" s="73"/>
      <c r="C13" s="73"/>
    </row>
    <row r="19" spans="4:8" x14ac:dyDescent="0.25">
      <c r="D19" t="str">
        <f t="shared" ref="D19:H22" si="0">UPPER(D17)</f>
        <v/>
      </c>
      <c r="E19" t="str">
        <f t="shared" si="0"/>
        <v/>
      </c>
      <c r="F19" t="str">
        <f t="shared" si="0"/>
        <v/>
      </c>
      <c r="G19" t="str">
        <f t="shared" si="0"/>
        <v/>
      </c>
      <c r="H19" t="str">
        <f t="shared" si="0"/>
        <v/>
      </c>
    </row>
    <row r="20" spans="4:8" x14ac:dyDescent="0.25">
      <c r="D20" t="str">
        <f t="shared" si="0"/>
        <v/>
      </c>
      <c r="E20" t="str">
        <f t="shared" si="0"/>
        <v/>
      </c>
      <c r="F20" t="str">
        <f t="shared" si="0"/>
        <v/>
      </c>
      <c r="G20" t="str">
        <f t="shared" si="0"/>
        <v/>
      </c>
      <c r="H20" t="str">
        <f t="shared" si="0"/>
        <v/>
      </c>
    </row>
    <row r="21" spans="4:8" x14ac:dyDescent="0.25">
      <c r="D21" t="str">
        <f t="shared" si="0"/>
        <v/>
      </c>
      <c r="E21" t="str">
        <f t="shared" si="0"/>
        <v/>
      </c>
      <c r="F21" t="str">
        <f t="shared" si="0"/>
        <v/>
      </c>
      <c r="G21" t="str">
        <f t="shared" si="0"/>
        <v/>
      </c>
      <c r="H21" t="str">
        <f t="shared" si="0"/>
        <v/>
      </c>
    </row>
    <row r="22" spans="4:8" x14ac:dyDescent="0.25">
      <c r="D22" t="str">
        <f>UPPER(D20)</f>
        <v/>
      </c>
      <c r="E22" t="str">
        <f t="shared" si="0"/>
        <v/>
      </c>
      <c r="F22" t="str">
        <f t="shared" si="0"/>
        <v/>
      </c>
      <c r="G22" t="str">
        <f t="shared" si="0"/>
        <v/>
      </c>
      <c r="H22" t="str">
        <f t="shared" si="0"/>
        <v/>
      </c>
    </row>
    <row r="23" spans="4:8" x14ac:dyDescent="0.25">
      <c r="D23" t="str">
        <f t="shared" ref="D23:H24" si="1">UPPER(D21)</f>
        <v/>
      </c>
      <c r="E23" t="str">
        <f t="shared" si="1"/>
        <v/>
      </c>
      <c r="F23" t="str">
        <f t="shared" si="1"/>
        <v/>
      </c>
      <c r="G23" t="str">
        <f t="shared" si="1"/>
        <v/>
      </c>
      <c r="H23" t="str">
        <f t="shared" si="1"/>
        <v/>
      </c>
    </row>
    <row r="24" spans="4:8" x14ac:dyDescent="0.25">
      <c r="D24" t="str">
        <f t="shared" si="1"/>
        <v/>
      </c>
      <c r="E24" t="str">
        <f t="shared" si="1"/>
        <v/>
      </c>
      <c r="F24" t="str">
        <f t="shared" si="1"/>
        <v/>
      </c>
      <c r="G24" t="str">
        <f t="shared" si="1"/>
        <v/>
      </c>
      <c r="H24" t="str">
        <f t="shared" si="1"/>
        <v/>
      </c>
    </row>
  </sheetData>
  <mergeCells count="13">
    <mergeCell ref="B6:C6"/>
    <mergeCell ref="A1:C1"/>
    <mergeCell ref="B2:C2"/>
    <mergeCell ref="B3:C3"/>
    <mergeCell ref="B4:C4"/>
    <mergeCell ref="B5:C5"/>
    <mergeCell ref="B12:C12"/>
    <mergeCell ref="B13:C13"/>
    <mergeCell ref="B7:C7"/>
    <mergeCell ref="B8:C8"/>
    <mergeCell ref="B9:C9"/>
    <mergeCell ref="B10:C10"/>
    <mergeCell ref="B11:C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BD550F9-266D-464E-BB6F-D0584068D6D8}">
  <sheetPr>
    <tabColor theme="3" tint="0.39997558519241921"/>
  </sheetPr>
  <dimension ref="A1:F34"/>
  <sheetViews>
    <sheetView topLeftCell="A16" zoomScaleNormal="100" workbookViewId="0">
      <selection activeCell="B39" sqref="B39"/>
    </sheetView>
  </sheetViews>
  <sheetFormatPr baseColWidth="10" defaultColWidth="0" defaultRowHeight="15" x14ac:dyDescent="0.25"/>
  <cols>
    <col min="1" max="1" width="72.85546875" customWidth="1"/>
    <col min="2" max="2" width="39.85546875" customWidth="1"/>
    <col min="3" max="3" width="96.28515625" customWidth="1"/>
    <col min="4" max="16384" width="11.42578125" hidden="1"/>
  </cols>
  <sheetData>
    <row r="1" spans="1:6" ht="26.25" x14ac:dyDescent="0.25">
      <c r="A1" s="72" t="s">
        <v>133</v>
      </c>
      <c r="B1" s="72"/>
      <c r="C1" s="72"/>
    </row>
    <row r="2" spans="1:6" x14ac:dyDescent="0.25">
      <c r="A2" s="20" t="s">
        <v>11</v>
      </c>
      <c r="B2" s="96" t="str">
        <f>'AUTOS NOTA 321'!B2:C2</f>
        <v>SINIESTRO   APL</v>
      </c>
      <c r="C2" s="97"/>
    </row>
    <row r="3" spans="1:6" x14ac:dyDescent="0.25">
      <c r="A3" s="5" t="s">
        <v>1</v>
      </c>
      <c r="B3" s="73" t="str">
        <f>'AUTOS  NOTA 322'!B2:C2</f>
        <v>2024185968- EXPEDIENTE 2024-27021</v>
      </c>
      <c r="C3" s="73"/>
    </row>
    <row r="4" spans="1:6" x14ac:dyDescent="0.25">
      <c r="A4" s="5" t="s">
        <v>2</v>
      </c>
      <c r="B4" s="73" t="str">
        <f>'AUTOS  NOTA 322'!B3:C3</f>
        <v>SUPERINTENDENCIA FINANCIERA DE COLOMBIA</v>
      </c>
      <c r="C4" s="73"/>
    </row>
    <row r="5" spans="1:6" ht="15" customHeight="1" x14ac:dyDescent="0.25">
      <c r="A5" s="5" t="s">
        <v>3</v>
      </c>
      <c r="B5" s="73" t="str">
        <f>'AUTOS  NOTA 322'!B4:C4</f>
        <v>ALLIANZ SEGUROS S.A.</v>
      </c>
      <c r="C5" s="73"/>
    </row>
    <row r="6" spans="1:6" ht="15" customHeight="1" x14ac:dyDescent="0.25">
      <c r="A6" s="5" t="s">
        <v>4</v>
      </c>
      <c r="B6" s="73" t="str">
        <f>'AUTOS  NOTA 322'!B5:C5</f>
        <v>LISSETH PAOLA CASTAÑEDA VEGA</v>
      </c>
      <c r="C6" s="73"/>
    </row>
    <row r="7" spans="1:6" x14ac:dyDescent="0.25">
      <c r="A7" s="5" t="s">
        <v>5</v>
      </c>
      <c r="B7" s="73" t="str">
        <f>'AUTOS  NOTA 322'!B6:C6</f>
        <v>DEMANDA DIRECTA</v>
      </c>
      <c r="C7" s="73"/>
    </row>
    <row r="8" spans="1:6" x14ac:dyDescent="0.25">
      <c r="A8" s="5" t="s">
        <v>134</v>
      </c>
      <c r="B8" s="126">
        <f>'AUTOS NOTA 324-478'!B20:C20</f>
        <v>0</v>
      </c>
      <c r="C8" s="126"/>
    </row>
    <row r="9" spans="1:6" x14ac:dyDescent="0.25">
      <c r="A9" s="5" t="s">
        <v>135</v>
      </c>
      <c r="B9" s="73"/>
      <c r="C9" s="73"/>
    </row>
    <row r="10" spans="1:6" ht="111" customHeight="1" x14ac:dyDescent="0.25">
      <c r="A10" s="5" t="s">
        <v>136</v>
      </c>
      <c r="B10" s="73"/>
      <c r="C10" s="73"/>
    </row>
    <row r="11" spans="1:6" ht="21" customHeight="1" x14ac:dyDescent="0.25">
      <c r="A11" s="127"/>
      <c r="B11" s="127"/>
      <c r="C11" s="127"/>
      <c r="E11" t="s">
        <v>57</v>
      </c>
      <c r="F11" s="22">
        <v>0.7</v>
      </c>
    </row>
    <row r="12" spans="1:6" hidden="1" x14ac:dyDescent="0.25">
      <c r="A12" s="128"/>
      <c r="B12" s="128"/>
      <c r="C12" s="128"/>
      <c r="E12" t="s">
        <v>59</v>
      </c>
      <c r="F12" s="23">
        <v>0.3</v>
      </c>
    </row>
    <row r="13" spans="1:6" ht="18.75" x14ac:dyDescent="0.25">
      <c r="A13" s="129" t="s">
        <v>137</v>
      </c>
      <c r="B13" s="129"/>
      <c r="C13" s="129"/>
    </row>
    <row r="14" spans="1:6" x14ac:dyDescent="0.25">
      <c r="A14" s="37" t="s">
        <v>60</v>
      </c>
      <c r="B14" s="103" t="s">
        <v>61</v>
      </c>
      <c r="C14" s="104"/>
    </row>
    <row r="15" spans="1:6" ht="45" x14ac:dyDescent="0.25">
      <c r="A15" s="21" t="s">
        <v>63</v>
      </c>
      <c r="B15" s="130">
        <f>((C17+C18+C20+C21+C25+C23+C27+C29+C24+C28)-C32)*C31*C33</f>
        <v>1000000000</v>
      </c>
      <c r="C15" s="130"/>
    </row>
    <row r="16" spans="1:6" x14ac:dyDescent="0.25">
      <c r="A16" s="7" t="s">
        <v>64</v>
      </c>
      <c r="B16" s="131" t="s">
        <v>53</v>
      </c>
      <c r="C16" s="132"/>
    </row>
    <row r="17" spans="1:3" x14ac:dyDescent="0.25">
      <c r="A17" s="111"/>
      <c r="B17" s="35" t="s">
        <v>54</v>
      </c>
      <c r="C17" s="30">
        <v>1000000000</v>
      </c>
    </row>
    <row r="18" spans="1:3" x14ac:dyDescent="0.25">
      <c r="A18" s="112"/>
      <c r="B18" s="35" t="s">
        <v>55</v>
      </c>
      <c r="C18" s="30">
        <v>0</v>
      </c>
    </row>
    <row r="19" spans="1:3" x14ac:dyDescent="0.25">
      <c r="A19" s="112"/>
      <c r="B19" s="105" t="s">
        <v>56</v>
      </c>
      <c r="C19" s="106"/>
    </row>
    <row r="20" spans="1:3" x14ac:dyDescent="0.25">
      <c r="A20" s="112"/>
      <c r="B20" s="35" t="s">
        <v>98</v>
      </c>
      <c r="C20" s="30">
        <v>0</v>
      </c>
    </row>
    <row r="21" spans="1:3" ht="30" x14ac:dyDescent="0.25">
      <c r="A21" s="112"/>
      <c r="B21" s="35" t="s">
        <v>100</v>
      </c>
      <c r="C21" s="30">
        <v>0</v>
      </c>
    </row>
    <row r="22" spans="1:3" x14ac:dyDescent="0.25">
      <c r="A22" s="112"/>
      <c r="B22" s="105" t="s">
        <v>121</v>
      </c>
      <c r="C22" s="106"/>
    </row>
    <row r="23" spans="1:3" x14ac:dyDescent="0.25">
      <c r="A23" s="112"/>
      <c r="B23" s="35" t="s">
        <v>130</v>
      </c>
      <c r="C23" s="30">
        <v>0</v>
      </c>
    </row>
    <row r="24" spans="1:3" x14ac:dyDescent="0.25">
      <c r="A24" s="112"/>
      <c r="B24" s="35" t="s">
        <v>54</v>
      </c>
      <c r="C24" s="30">
        <v>0</v>
      </c>
    </row>
    <row r="25" spans="1:3" x14ac:dyDescent="0.25">
      <c r="A25" s="112"/>
      <c r="B25" s="35" t="s">
        <v>55</v>
      </c>
      <c r="C25" s="30">
        <v>0</v>
      </c>
    </row>
    <row r="26" spans="1:3" x14ac:dyDescent="0.25">
      <c r="A26" s="112"/>
      <c r="B26" s="105" t="s">
        <v>122</v>
      </c>
      <c r="C26" s="106"/>
    </row>
    <row r="27" spans="1:3" x14ac:dyDescent="0.25">
      <c r="A27" s="112"/>
      <c r="B27" s="35"/>
      <c r="C27" s="30"/>
    </row>
    <row r="28" spans="1:3" x14ac:dyDescent="0.25">
      <c r="A28" s="112"/>
      <c r="B28" s="35" t="s">
        <v>54</v>
      </c>
      <c r="C28" s="30">
        <v>0</v>
      </c>
    </row>
    <row r="29" spans="1:3" x14ac:dyDescent="0.25">
      <c r="A29" s="112"/>
      <c r="B29" s="35" t="s">
        <v>55</v>
      </c>
      <c r="C29" s="30">
        <v>0</v>
      </c>
    </row>
    <row r="30" spans="1:3" x14ac:dyDescent="0.25">
      <c r="A30" s="112"/>
      <c r="B30" s="105" t="s">
        <v>114</v>
      </c>
      <c r="C30" s="106"/>
    </row>
    <row r="31" spans="1:3" x14ac:dyDescent="0.25">
      <c r="A31" s="112"/>
      <c r="B31" s="35" t="s">
        <v>125</v>
      </c>
      <c r="C31" s="31">
        <v>1</v>
      </c>
    </row>
    <row r="32" spans="1:3" x14ac:dyDescent="0.25">
      <c r="A32" s="112"/>
      <c r="B32" s="35" t="s">
        <v>115</v>
      </c>
      <c r="C32" s="32">
        <v>0</v>
      </c>
    </row>
    <row r="33" spans="1:3" x14ac:dyDescent="0.25">
      <c r="A33" s="112"/>
      <c r="B33" s="35" t="s">
        <v>129</v>
      </c>
      <c r="C33" s="31">
        <v>1</v>
      </c>
    </row>
    <row r="34" spans="1:3" x14ac:dyDescent="0.25">
      <c r="A34" s="24" t="s">
        <v>65</v>
      </c>
      <c r="B34" s="113">
        <f>IFERROR(B15*(VLOOKUP(B14,E11:F13,2,0)),16666)</f>
        <v>16666</v>
      </c>
      <c r="C34" s="113"/>
    </row>
  </sheetData>
  <mergeCells count="21">
    <mergeCell ref="B6:C6"/>
    <mergeCell ref="A1:C1"/>
    <mergeCell ref="B2:C2"/>
    <mergeCell ref="B3:C3"/>
    <mergeCell ref="B4:C4"/>
    <mergeCell ref="B5:C5"/>
    <mergeCell ref="A17:A33"/>
    <mergeCell ref="B30:C30"/>
    <mergeCell ref="B34:C34"/>
    <mergeCell ref="B14:C14"/>
    <mergeCell ref="B7:C7"/>
    <mergeCell ref="B8:C8"/>
    <mergeCell ref="B9:C9"/>
    <mergeCell ref="B10:C10"/>
    <mergeCell ref="A11:C12"/>
    <mergeCell ref="A13:C13"/>
    <mergeCell ref="B15:C15"/>
    <mergeCell ref="B22:C22"/>
    <mergeCell ref="B19:C19"/>
    <mergeCell ref="B16:C16"/>
    <mergeCell ref="B26:C26"/>
  </mergeCells>
  <pageMargins left="0.7" right="0.7" top="0.75" bottom="0.75" header="0.3" footer="0.3"/>
  <extLst>
    <ext xmlns:x14="http://schemas.microsoft.com/office/spreadsheetml/2009/9/main" uri="{CCE6A557-97BC-4b89-ADB6-D9C93CAAB3DF}">
      <x14:dataValidations xmlns:xm="http://schemas.microsoft.com/office/excel/2006/main" count="2">
        <x14:dataValidation type="list" allowBlank="1" showInputMessage="1" showErrorMessage="1" xr:uid="{CEFB444A-EC38-4648-8B2D-12130F930E0D}">
          <x14:formula1>
            <xm:f>Hoja2!$L$9:$L$13</xm:f>
          </x14:formula1>
          <xm:sqref>B27</xm:sqref>
        </x14:dataValidation>
        <x14:dataValidation type="list" allowBlank="1" showInputMessage="1" showErrorMessage="1" xr:uid="{4EB0E707-0728-49EB-B78F-45203B392D79}">
          <x14:formula1>
            <xm:f>Hoja2!$F$1:$F$3</xm:f>
          </x14:formula1>
          <xm:sqref>B14</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8F2CF9-1FC7-4334-B310-E34228CFBC7F}">
  <sheetPr codeName="Hoja5"/>
  <dimension ref="A1:O13"/>
  <sheetViews>
    <sheetView workbookViewId="0">
      <selection activeCell="F1" sqref="F1:G3"/>
    </sheetView>
  </sheetViews>
  <sheetFormatPr baseColWidth="10" defaultColWidth="11.42578125" defaultRowHeight="15" x14ac:dyDescent="0.25"/>
  <cols>
    <col min="4" max="4" width="20.140625" bestFit="1" customWidth="1"/>
    <col min="5" max="5" width="42.85546875" bestFit="1" customWidth="1"/>
    <col min="12" max="12" width="30.5703125" customWidth="1"/>
    <col min="13" max="13" width="16" customWidth="1"/>
  </cols>
  <sheetData>
    <row r="1" spans="1:15" x14ac:dyDescent="0.25">
      <c r="A1" s="9" t="s">
        <v>14</v>
      </c>
      <c r="B1" t="s">
        <v>17</v>
      </c>
      <c r="C1" s="9" t="s">
        <v>19</v>
      </c>
      <c r="D1" s="9" t="s">
        <v>74</v>
      </c>
      <c r="E1" s="3" t="s">
        <v>25</v>
      </c>
      <c r="F1" s="2" t="s">
        <v>57</v>
      </c>
      <c r="G1" s="4">
        <v>0</v>
      </c>
      <c r="H1" t="s">
        <v>6</v>
      </c>
      <c r="I1" t="s">
        <v>75</v>
      </c>
      <c r="K1" t="s">
        <v>103</v>
      </c>
      <c r="L1" s="28" t="s">
        <v>127</v>
      </c>
      <c r="M1" t="s">
        <v>76</v>
      </c>
      <c r="N1" t="s">
        <v>57</v>
      </c>
      <c r="O1" t="s">
        <v>117</v>
      </c>
    </row>
    <row r="2" spans="1:15" x14ac:dyDescent="0.25">
      <c r="A2" t="s">
        <v>76</v>
      </c>
      <c r="B2" t="s">
        <v>27</v>
      </c>
      <c r="C2" t="s">
        <v>77</v>
      </c>
      <c r="D2" s="2" t="s">
        <v>78</v>
      </c>
      <c r="E2" s="1" t="s">
        <v>79</v>
      </c>
      <c r="F2" s="2" t="s">
        <v>61</v>
      </c>
      <c r="G2" s="4">
        <v>0.7</v>
      </c>
      <c r="H2" t="s">
        <v>7</v>
      </c>
      <c r="I2" t="s">
        <v>80</v>
      </c>
      <c r="K2" t="s">
        <v>104</v>
      </c>
      <c r="L2" s="28" t="s">
        <v>105</v>
      </c>
      <c r="M2" t="s">
        <v>81</v>
      </c>
      <c r="N2" t="s">
        <v>59</v>
      </c>
      <c r="O2" t="s">
        <v>27</v>
      </c>
    </row>
    <row r="3" spans="1:15" x14ac:dyDescent="0.25">
      <c r="A3" t="s">
        <v>81</v>
      </c>
      <c r="C3" t="s">
        <v>82</v>
      </c>
      <c r="D3" s="2" t="s">
        <v>83</v>
      </c>
      <c r="E3" s="1" t="s">
        <v>84</v>
      </c>
      <c r="F3" s="2" t="s">
        <v>59</v>
      </c>
      <c r="G3" s="4">
        <v>0.3</v>
      </c>
      <c r="H3" t="s">
        <v>85</v>
      </c>
      <c r="I3" t="s">
        <v>86</v>
      </c>
      <c r="L3" s="28" t="s">
        <v>106</v>
      </c>
      <c r="M3" t="s">
        <v>87</v>
      </c>
      <c r="N3" t="s">
        <v>61</v>
      </c>
    </row>
    <row r="4" spans="1:15" x14ac:dyDescent="0.25">
      <c r="A4" t="s">
        <v>87</v>
      </c>
      <c r="C4" t="s">
        <v>20</v>
      </c>
      <c r="E4" s="1" t="s">
        <v>88</v>
      </c>
      <c r="H4" t="s">
        <v>89</v>
      </c>
      <c r="I4" t="s">
        <v>8</v>
      </c>
      <c r="L4" t="s">
        <v>107</v>
      </c>
    </row>
    <row r="5" spans="1:15" x14ac:dyDescent="0.25">
      <c r="A5" t="s">
        <v>90</v>
      </c>
      <c r="E5" s="1" t="s">
        <v>91</v>
      </c>
      <c r="H5" t="s">
        <v>92</v>
      </c>
      <c r="I5" t="s">
        <v>93</v>
      </c>
      <c r="L5" s="28" t="s">
        <v>108</v>
      </c>
    </row>
    <row r="6" spans="1:15" x14ac:dyDescent="0.25">
      <c r="E6" s="1" t="s">
        <v>94</v>
      </c>
      <c r="I6" t="s">
        <v>95</v>
      </c>
      <c r="L6" s="28" t="s">
        <v>128</v>
      </c>
    </row>
    <row r="7" spans="1:15" x14ac:dyDescent="0.25">
      <c r="E7" s="1" t="s">
        <v>96</v>
      </c>
      <c r="I7" t="s">
        <v>119</v>
      </c>
      <c r="L7" s="28" t="s">
        <v>109</v>
      </c>
    </row>
    <row r="8" spans="1:15" x14ac:dyDescent="0.25">
      <c r="E8" s="1" t="s">
        <v>97</v>
      </c>
      <c r="L8" s="28" t="s">
        <v>121</v>
      </c>
    </row>
    <row r="9" spans="1:15" x14ac:dyDescent="0.25">
      <c r="L9" s="28" t="s">
        <v>110</v>
      </c>
    </row>
    <row r="10" spans="1:15" x14ac:dyDescent="0.25">
      <c r="L10" s="28" t="s">
        <v>111</v>
      </c>
    </row>
    <row r="11" spans="1:15" x14ac:dyDescent="0.25">
      <c r="L11" s="28" t="s">
        <v>112</v>
      </c>
    </row>
    <row r="12" spans="1:15" x14ac:dyDescent="0.25">
      <c r="L12" s="28" t="s">
        <v>113</v>
      </c>
    </row>
    <row r="13" spans="1:15" x14ac:dyDescent="0.25">
      <c r="L13" s="28" t="s">
        <v>124</v>
      </c>
    </row>
  </sheetData>
  <pageMargins left="0.7" right="0.7" top="0.75" bottom="0.75" header="0.3" footer="0.3"/>
  <headerFooter>
    <oddHeader>&amp;C&amp;"Calibri"&amp;10&amp;K000000 Internal&amp;1#_x000D_</oddHead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e7d3d6e7-89cb-4750-b948-5e984f176bb6" xsi:nil="true"/>
    <lcf76f155ced4ddcb4097134ff3c332f xmlns="4382931b-6036-484b-ad41-6810b26eb986">
      <Terms xmlns="http://schemas.microsoft.com/office/infopath/2007/PartnerControls"/>
    </lcf76f155ced4ddcb4097134ff3c332f>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o" ma:contentTypeID="0x0101002C92A54D8AB3014FADD0201C99992F62" ma:contentTypeVersion="15" ma:contentTypeDescription="Crear nuevo documento." ma:contentTypeScope="" ma:versionID="921a0aa7d8c8617b2721df5c5c57a593">
  <xsd:schema xmlns:xsd="http://www.w3.org/2001/XMLSchema" xmlns:xs="http://www.w3.org/2001/XMLSchema" xmlns:p="http://schemas.microsoft.com/office/2006/metadata/properties" xmlns:ns2="4382931b-6036-484b-ad41-6810b26eb986" xmlns:ns3="e7d3d6e7-89cb-4750-b948-5e984f176bb6" targetNamespace="http://schemas.microsoft.com/office/2006/metadata/properties" ma:root="true" ma:fieldsID="818c9feefa8ae38270db774d4535f1af" ns2:_="" ns3:_="">
    <xsd:import namespace="4382931b-6036-484b-ad41-6810b26eb986"/>
    <xsd:import namespace="e7d3d6e7-89cb-4750-b948-5e984f176bb6"/>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LengthInSeconds" minOccurs="0"/>
                <xsd:element ref="ns3:SharedWithUsers" minOccurs="0"/>
                <xsd:element ref="ns3:SharedWithDetails" minOccurs="0"/>
                <xsd:element ref="ns2:MediaServiceObjectDetectorVersions" minOccurs="0"/>
                <xsd:element ref="ns2:MediaServiceGenerationTime" minOccurs="0"/>
                <xsd:element ref="ns2:MediaServiceEventHashCode" minOccurs="0"/>
                <xsd:element ref="ns2:lcf76f155ced4ddcb4097134ff3c332f" minOccurs="0"/>
                <xsd:element ref="ns3:TaxCatchAll" minOccurs="0"/>
                <xsd:element ref="ns2:MediaServiceOCR"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382931b-6036-484b-ad41-6810b26eb98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LengthInSeconds" ma:index="12" nillable="true" ma:displayName="MediaLengthInSeconds" ma:hidden="true" ma:internalName="MediaLengthInSeconds" ma:readOnly="true">
      <xsd:simpleType>
        <xsd:restriction base="dms:Unknown"/>
      </xsd:simpleType>
    </xsd:element>
    <xsd:element name="MediaServiceObjectDetectorVersions" ma:index="15" nillable="true" ma:displayName="MediaServiceObjectDetectorVersions" ma:hidden="true" ma:indexed="true" ma:internalName="MediaServiceObjectDetectorVersions"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lcf76f155ced4ddcb4097134ff3c332f" ma:index="19" nillable="true" ma:taxonomy="true" ma:internalName="lcf76f155ced4ddcb4097134ff3c332f" ma:taxonomyFieldName="MediaServiceImageTags" ma:displayName="Etiquetas de imagen" ma:readOnly="false" ma:fieldId="{5cf76f15-5ced-4ddc-b409-7134ff3c332f}" ma:taxonomyMulti="true" ma:sspId="7ba65c96-85f3-4050-bcb1-c5e898dfc7fb" ma:termSetId="09814cd3-568e-fe90-9814-8d621ff8fb84" ma:anchorId="fba54fb3-c3e1-fe81-a776-ca4b69148c4d" ma:open="true" ma:isKeyword="false">
      <xsd:complexType>
        <xsd:sequence>
          <xsd:element ref="pc:Terms" minOccurs="0" maxOccurs="1"/>
        </xsd:sequence>
      </xsd:complexType>
    </xsd:element>
    <xsd:element name="MediaServiceOCR" ma:index="21" nillable="true" ma:displayName="Extracted Text" ma:internalName="MediaServiceOCR" ma:readOnly="true">
      <xsd:simpleType>
        <xsd:restriction base="dms:Note">
          <xsd:maxLength value="255"/>
        </xsd:restriction>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e7d3d6e7-89cb-4750-b948-5e984f176bb6" elementFormDefault="qualified">
    <xsd:import namespace="http://schemas.microsoft.com/office/2006/documentManagement/types"/>
    <xsd:import namespace="http://schemas.microsoft.com/office/infopath/2007/PartnerControls"/>
    <xsd:element name="SharedWithUsers" ma:index="13"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4" nillable="true" ma:displayName="Detalles de uso compartido" ma:internalName="SharedWithDetails" ma:readOnly="true">
      <xsd:simpleType>
        <xsd:restriction base="dms:Note">
          <xsd:maxLength value="255"/>
        </xsd:restriction>
      </xsd:simpleType>
    </xsd:element>
    <xsd:element name="TaxCatchAll" ma:index="20" nillable="true" ma:displayName="Taxonomy Catch All Column" ma:hidden="true" ma:list="{9dfa8756-8f0c-4e49-8bb0-7f65aba9cf84}" ma:internalName="TaxCatchAll" ma:showField="CatchAllData" ma:web="e7d3d6e7-89cb-4750-b948-5e984f176bb6">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40A28064-E7EB-471E-8ADB-894660FBB5BB}">
  <ds:schemaRefs>
    <ds:schemaRef ds:uri="http://schemas.microsoft.com/office/2006/metadata/properties"/>
    <ds:schemaRef ds:uri="http://schemas.microsoft.com/office/infopath/2007/PartnerControls"/>
    <ds:schemaRef ds:uri="e7d3d6e7-89cb-4750-b948-5e984f176bb6"/>
    <ds:schemaRef ds:uri="4382931b-6036-484b-ad41-6810b26eb986"/>
  </ds:schemaRefs>
</ds:datastoreItem>
</file>

<file path=customXml/itemProps2.xml><?xml version="1.0" encoding="utf-8"?>
<ds:datastoreItem xmlns:ds="http://schemas.openxmlformats.org/officeDocument/2006/customXml" ds:itemID="{9FF3A022-14CF-46D5-8131-E943E7D1100E}">
  <ds:schemaRefs>
    <ds:schemaRef ds:uri="http://schemas.microsoft.com/sharepoint/v3/contenttype/forms"/>
  </ds:schemaRefs>
</ds:datastoreItem>
</file>

<file path=customXml/itemProps3.xml><?xml version="1.0" encoding="utf-8"?>
<ds:datastoreItem xmlns:ds="http://schemas.openxmlformats.org/officeDocument/2006/customXml" ds:itemID="{8D4239CF-636B-4907-A4B8-9D5ACB36E6D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382931b-6036-484b-ad41-6810b26eb986"/>
    <ds:schemaRef ds:uri="e7d3d6e7-89cb-4750-b948-5e984f176bb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8</vt:i4>
      </vt:variant>
    </vt:vector>
  </HeadingPairs>
  <TitlesOfParts>
    <vt:vector size="8" baseType="lpstr">
      <vt:lpstr>AUTOS  NOTA 322</vt:lpstr>
      <vt:lpstr>AUTOS NOTA 321</vt:lpstr>
      <vt:lpstr>AUTOS NOTA 324-478</vt:lpstr>
      <vt:lpstr>TASACION </vt:lpstr>
      <vt:lpstr>AUTOS NOTA 325</vt:lpstr>
      <vt:lpstr>CONCEPTO DE CONCILIACIÓN 330 </vt:lpstr>
      <vt:lpstr>CAMBIO DE CONTINGENCIA 423</vt:lpstr>
      <vt:lpstr>Hoja2</vt:lpstr>
    </vt:vector>
  </TitlesOfParts>
  <Manager/>
  <Company>Allianz Technology</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Gina Paola Garcia Quintero</dc:creator>
  <cp:keywords/>
  <dc:description/>
  <cp:lastModifiedBy>JOSEPH PINTO</cp:lastModifiedBy>
  <cp:revision/>
  <dcterms:created xsi:type="dcterms:W3CDTF">2020-12-07T14:41:17Z</dcterms:created>
  <dcterms:modified xsi:type="dcterms:W3CDTF">2025-02-11T03:39:45Z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tadata">
    <vt:lpwstr>b7988hualzfd</vt:lpwstr>
  </property>
  <property fmtid="{D5CDD505-2E9C-101B-9397-08002B2CF9AE}" pid="3" name="OfficeDocumentSecurity_07122020111016">
    <vt:lpwstr>07122020111016;CE02653;0</vt:lpwstr>
  </property>
  <property fmtid="{D5CDD505-2E9C-101B-9397-08002B2CF9AE}" pid="4" name="OfficeDocumentSecurity_15122020100451">
    <vt:lpwstr>15122020100451;CE02653;0</vt:lpwstr>
  </property>
  <property fmtid="{D5CDD505-2E9C-101B-9397-08002B2CF9AE}" pid="5" name="OfficeDocumentSecurity_15122020103405">
    <vt:lpwstr>15122020103405;CE02653;0</vt:lpwstr>
  </property>
  <property fmtid="{D5CDD505-2E9C-101B-9397-08002B2CF9AE}" pid="6" name="OfficeDocumentSecurity_15122020142029">
    <vt:lpwstr>15122020142029;CE02653;0</vt:lpwstr>
  </property>
  <property fmtid="{D5CDD505-2E9C-101B-9397-08002B2CF9AE}" pid="7" name="OfficeDocumentSecurity_06082021134355">
    <vt:lpwstr>06082021134355;CE02653;0</vt:lpwstr>
  </property>
  <property fmtid="{D5CDD505-2E9C-101B-9397-08002B2CF9AE}" pid="8" name="OfficeDocumentSecurity_06082021135606">
    <vt:lpwstr>06082021135606;CE02653;0</vt:lpwstr>
  </property>
  <property fmtid="{D5CDD505-2E9C-101B-9397-08002B2CF9AE}" pid="9" name="OfficeDocumentSecurity_06082021135659">
    <vt:lpwstr>06082021135659;CE02653;0</vt:lpwstr>
  </property>
  <property fmtid="{D5CDD505-2E9C-101B-9397-08002B2CF9AE}" pid="10" name="OfficeDocumentSecurity_06082021141510">
    <vt:lpwstr>06082021141510;CE02653;0</vt:lpwstr>
  </property>
  <property fmtid="{D5CDD505-2E9C-101B-9397-08002B2CF9AE}" pid="11" name="OfficeDocumentSecurity_09082021104559">
    <vt:lpwstr>09082021104559;CE02653;0</vt:lpwstr>
  </property>
  <property fmtid="{D5CDD505-2E9C-101B-9397-08002B2CF9AE}" pid="12" name="OfficeDocumentSecurity_09082021105139">
    <vt:lpwstr>09082021105139;CE02653;0</vt:lpwstr>
  </property>
  <property fmtid="{D5CDD505-2E9C-101B-9397-08002B2CF9AE}" pid="13" name="OfficeDocumentSecurity_10082021102046">
    <vt:lpwstr>10082021102046;CE02653;0</vt:lpwstr>
  </property>
  <property fmtid="{D5CDD505-2E9C-101B-9397-08002B2CF9AE}" pid="14" name="OfficeDocumentSecurity_10082021102219">
    <vt:lpwstr>10082021102219;CE02653;0</vt:lpwstr>
  </property>
  <property fmtid="{D5CDD505-2E9C-101B-9397-08002B2CF9AE}" pid="15" name="OfficeDocumentSecurity_10082021103150">
    <vt:lpwstr>10082021103150;CE02653;0</vt:lpwstr>
  </property>
  <property fmtid="{D5CDD505-2E9C-101B-9397-08002B2CF9AE}" pid="16" name="OfficeDocumentSecurity_10082021103225">
    <vt:lpwstr>10082021103225;CE02653;0</vt:lpwstr>
  </property>
  <property fmtid="{D5CDD505-2E9C-101B-9397-08002B2CF9AE}" pid="17" name="OfficeDocumentSecurity_31082021105701">
    <vt:lpwstr>31082021105701;CE02653;0</vt:lpwstr>
  </property>
  <property fmtid="{D5CDD505-2E9C-101B-9397-08002B2CF9AE}" pid="18" name="OfficeDocumentSecurity_31082021111941">
    <vt:lpwstr>31082021111941;CE02653;0</vt:lpwstr>
  </property>
  <property fmtid="{D5CDD505-2E9C-101B-9397-08002B2CF9AE}" pid="19" name="OfficeDocumentSecurity_02092021143847">
    <vt:lpwstr>02092021143847;CE02653;0</vt:lpwstr>
  </property>
  <property fmtid="{D5CDD505-2E9C-101B-9397-08002B2CF9AE}" pid="20" name="OfficeDocumentSecurity_02092021143943">
    <vt:lpwstr>02092021143943;CE02653;0</vt:lpwstr>
  </property>
  <property fmtid="{D5CDD505-2E9C-101B-9397-08002B2CF9AE}" pid="21" name="OfficeDocumentSecurity_02092021144022">
    <vt:lpwstr>02092021144022;CE02653;0</vt:lpwstr>
  </property>
  <property fmtid="{D5CDD505-2E9C-101B-9397-08002B2CF9AE}" pid="22" name="MSIP_Label_863bc15e-e7bf-41c1-bdb3-03882d8a2e2c_Enabled">
    <vt:lpwstr>true</vt:lpwstr>
  </property>
  <property fmtid="{D5CDD505-2E9C-101B-9397-08002B2CF9AE}" pid="23" name="MSIP_Label_863bc15e-e7bf-41c1-bdb3-03882d8a2e2c_SetDate">
    <vt:lpwstr>2023-02-15T12:41:27Z</vt:lpwstr>
  </property>
  <property fmtid="{D5CDD505-2E9C-101B-9397-08002B2CF9AE}" pid="24" name="MSIP_Label_863bc15e-e7bf-41c1-bdb3-03882d8a2e2c_Method">
    <vt:lpwstr>Privileged</vt:lpwstr>
  </property>
  <property fmtid="{D5CDD505-2E9C-101B-9397-08002B2CF9AE}" pid="25" name="MSIP_Label_863bc15e-e7bf-41c1-bdb3-03882d8a2e2c_Name">
    <vt:lpwstr>863bc15e-e7bf-41c1-bdb3-03882d8a2e2c</vt:lpwstr>
  </property>
  <property fmtid="{D5CDD505-2E9C-101B-9397-08002B2CF9AE}" pid="26" name="MSIP_Label_863bc15e-e7bf-41c1-bdb3-03882d8a2e2c_SiteId">
    <vt:lpwstr>6e06e42d-6925-47c6-b9e7-9581c7ca302a</vt:lpwstr>
  </property>
  <property fmtid="{D5CDD505-2E9C-101B-9397-08002B2CF9AE}" pid="27" name="MSIP_Label_863bc15e-e7bf-41c1-bdb3-03882d8a2e2c_ActionId">
    <vt:lpwstr>ecc5e9df-e1db-4698-8463-abf3c56b12d7</vt:lpwstr>
  </property>
  <property fmtid="{D5CDD505-2E9C-101B-9397-08002B2CF9AE}" pid="28" name="MSIP_Label_863bc15e-e7bf-41c1-bdb3-03882d8a2e2c_ContentBits">
    <vt:lpwstr>1</vt:lpwstr>
  </property>
  <property fmtid="{D5CDD505-2E9C-101B-9397-08002B2CF9AE}" pid="29" name="ContentTypeId">
    <vt:lpwstr>0x0101002C92A54D8AB3014FADD0201C99992F62</vt:lpwstr>
  </property>
</Properties>
</file>