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158" documentId="8_{AFE18957-500A-41BF-9249-D6139AE5586C}" xr6:coauthVersionLast="47" xr6:coauthVersionMax="47" xr10:uidLastSave="{9AB82F9A-C1D9-4F86-9F5A-3585C2F2BF49}"/>
  <bookViews>
    <workbookView xWindow="-120" yWindow="-120" windowWidth="20730" windowHeight="11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6" i="11"/>
  <c r="B17" i="11"/>
  <c r="B28" i="11" s="1"/>
  <c r="C11" i="11"/>
  <c r="C10" i="11"/>
  <c r="B7" i="10"/>
  <c r="B7" i="14"/>
  <c r="B6" i="14"/>
  <c r="B5" i="14"/>
  <c r="B4" i="14"/>
  <c r="B3" i="14"/>
  <c r="B2" i="14"/>
  <c r="B4" i="11"/>
  <c r="B5" i="11"/>
  <c r="B7"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<sst xmlns="http://schemas.openxmlformats.org/spreadsheetml/2006/main" count="195" uniqueCount="154">
  <si>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</si>
  <si>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</si>
  <si>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11001310503920230026800</t>
  </si>
  <si>
    <t>Juzgado</t>
  </si>
  <si>
    <t>039 LABORAL CIRCUITO BOGOTÁ</t>
  </si>
  <si>
    <t>Demandado</t>
  </si>
  <si>
    <t>COLFONDOS Y OTRO</t>
  </si>
  <si>
    <t xml:space="preserve">Demandante </t>
  </si>
  <si>
    <t>JAIME ALBERTO CASTRO DIAZ. C.C: 19.286.265</t>
  </si>
  <si>
    <t>Tipo de vinculacion compañía</t>
  </si>
  <si>
    <t>LLAMADA EN GARANTIA</t>
  </si>
  <si>
    <t>Nombre de lesionado o muerto (s)</t>
  </si>
  <si>
    <t>N/A</t>
  </si>
  <si>
    <t>Fecha de los hechos</t>
  </si>
  <si>
    <t>01/02/2000</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</si>
  <si>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</si>
  <si>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</si>
  <si>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</si>
  <si>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</si>
  <si>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</si>
  <si>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JAIME ALBERTO CASTRO DIAZ, IDENTIFICADO CON LA C.C: 19.286.265APROXIMADAMENTE EN EL MES DE OCTUBRE DEL 2000, FUE VISITADO POR UN PROMOTOR COMERCIAL DE LA AFP COLFONDOS S.A., QUIEN LE MENCIONÓ LAS SUPUESTAS BONDADES QUE OFRECÍA EL NACIENTE RAIS, TALES COMO ALTA RENTABILIDAD QUE LE GARANTIZARÍA UNA MAYOR MESADA PENSIONAL EN ESE FONDO QUE EN SEGURO SOCIAL, PENSIÓN A CUALQUIER EDAD, ENTRE OTRAS. QUE EL PROMOTOR COMERCIAL DE COLFONDOS S.A, LE AFIRMÓ QUE DADO EL PROMEDIO DE SU SALARIO Y EN CONSECUENCIA LOS APORTES PENSIONALES QUE VENÍA Y SEGUIRÍA REALIZANDO, LA RENTABILIDAD QUE SEGÚN ÉL, PODRÍAN TENER SUS APORTES, AUNADO AL VALOR DEL BONO PENSIONAL QUE SE CONSTITUIRÍA POR SU TRASLADO, SERÍAN CAPACES DE FINANCIAR UNA MESADA PENSIONAL SUPERIOR AL PROMEDIO DE SU SALARIO, LO ANTERIOR, SEGÚN EL PROMOTOR, ERA GARANTÍA SUFICIENTE PARA PODER AFIRMAR QUE SU MESADA PENSIONAL SERÍA CONSIDERABLEMENTE MÁS ALTA EN ESE FONDO DE PENSIÓN Y EN GENERAL EN EL RAIS QUE EN EL RPM, RÉGIMEN QUÉ SEGÚN EL MENCIONADO PROMOTOR ESTABA AD PORTAS DE SER LIQUIDADO Y QUE POR ENDE SE ENCONTRABA EN RIESGO SU AHORRO PENSIONAL DE NO TRASLADARSE AL RAIS. A PESAR DE LA FALTA DE SOPORTE Y EVIDENCIA, EL ACTOR, SE DEJÓ LLEVAR POR LAS PROMESAS DE SERVICIO E INDUCIDO POR EL PROMOTOR COMERCIAL Y BASADO EN SU BUENA FE, REALIZÓ LA AFILIACIÓN A COLFONDOS S.A Y EN CONSECUENCIA AL RAIS EN EL MES DE NOVIEMBRE DEL 2000. POSTERIORMENTE FUE TRASLADADO A PORVENIR S.A. QUE JAMÁS RECIBIÓ UNA ASESORÍA DETALLADA, PERSONALIZADA, OBJETIVA Y TRASPARENTE, O SEGUIMIENTO DE PARTE DE PORVENIR S.A (AFP ACTUAL), NO RECIBIÓ CONSEJO ACERCA DE QUE DECISIONES PODRÍA TOMAR PARA MEJORAR SUS COTIZACIONES Y ASÍ PROGRAMAR UNA PENSIÓN DE VEJEZ DIGNA Y ACORDE A SUS COTIZACIONES Y CALIDAD DE VIDA. QUE EL 04/10/2021 SOLICITÓ ANTE COLPENSIONES EL TRASLADO DE NUEVO AL RPM, SIENDO ESTO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</si>
  <si>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</si>
  <si>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</si>
  <si>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</si>
  <si>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</si>
  <si>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</si>
  <si>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</si>
  <si>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</si>
  <si>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</si>
  <si>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</si>
  <si>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</si>
  <si>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</si>
  <si>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</si>
  <si>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</si>
  <si>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</si>
  <si>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</si>
  <si>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</si>
  <si>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</si>
  <si>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19/02/2025</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</si>
  <si>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</si>
  <si>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</si>
  <si>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</si>
  <si>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</si>
  <si>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</si>
  <si>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</si>
  <si>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</si>
  <si>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</si>
  <si>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</si>
  <si>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</si>
  <si>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</si>
  <si>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</si>
  <si>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</si>
  <si>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</si>
  <si>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</si>
  <si>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</si>
  <si>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</si>
  <si>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</si>
  <si>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</si>
  <si>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</si>
  <si>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</si>
  <si>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</si>
  <si>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</si>
  <si>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</si>
  <si>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</si>
  <si>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</si>
  <si>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</si>
  <si>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</si>
  <si>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</si>
  <si>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</si>
  <si>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</si>
  <si>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</si>
  <si>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</si>
  <si>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</si>
  <si>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</si>
  <si>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</si>
  <si>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</si>
  <si>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</si>
  <si>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</si>
  <si>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</si>
  <si>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</si>
  <si>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</si>
  <si>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</si>
  <si>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</si>
  <si>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</si>
  <si>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</si>
  <si>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AJR2759</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</si>
  <si>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</si>
  <si>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</si>
  <si>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</si>
  <si>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</si>
  <si>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</si>
  <si>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</si>
  <si>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primero de febrero del año 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</si>
  <si>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</si>
  <si>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</si>
  <si>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</si>
  <si>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</si>
  <si>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</si>
  <si>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</si>
  <si>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</si>
  <si>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</si>
  <si>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</si>
  <si>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</si>
  <si>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 PREVIA FRENTE A LA DEMANDA 
1. EXCEPCIONES PLANTEADAS POR QUIÉN FORMULÓ EL LLAMAMIENTO EN GARANTÍA A MI REPRESENTADA
2 ABUSO DEL DERECHO POR PARTE DE COLFONDOS S.A. AL LLAMAR EN GARANTÍA A ALLIANZ SEGUROS DE VIDA S.A. AÚN CUANDO LA AFP TIENE PLENO CONOCIMIENTO QUE NO LE ASISTE EL DERECHO DE OBTENER LA DEVOLUCIÓN Y/O RESTITUCIÓN DE LA PRIMA
3. AL NO PROSPERAR LAS PRETENSIONES DEL LLAMAMIENTO EN GARANTÍA, LAS AGENCIAS EN DERECHO A FAVOR DE ALLIANZ SEGUROS DE VIDA S.A. DEBEN LIQUIDARSE POR UN VALOR IGUAL AL ASUMIDO QUE COMPENSE EL ESFUERZO REALIZADO Y LA AFECTACIÓN PATRIMONIAL QUE IMPLICÓ LA CAUSA
4. INEXISTENCIA DE OBLIGACIÓN DE RESITTUCIÓN DE LA PRIMA DEL SEGURO PREVISIONAL AL ESTAR DEBIDAMENTE DEVENGADA DEBIDO AL RIESGO ASUMIDO
5.INEXISTENCIA DE OBLIGACIÓN A CARGO DE ALLIANZ SEGUROS DE VIDA S.A. POR CUANTO LA PRIMA DEBE PAGARSE CON LOS RECURSOS PROPIOS DE LA AFP CUANDO SE DECLARA LA INEFICACIA DE TRASLADO
6. INEXISTENCIA DE RESPONSABILIDAD DE AFP DEVOLVER LAS PRIMAS DE SEGURO PREVISIONAL A COLPENSIONES SI SE DECLARA LA INEFICACIA DE TRASLADO, POR CUANTO EL PAGO DE ESTAS ES UNA SITUACIÓN QUE SE CONSOLIDÓ EN EL TIEMPO Y NO ES POSIBLE RETROTRAER (SU 107 DE 2024)
7. AFILIACIÓN LIBRE Y ESPONTÁNEA DEL SEÑOR JAIME ALBERTO CASTRO DIAZ AL RÉGIMEN DE AHORRO INDIVIDUAL CON SOLIDARIDAD
8. ERROR DE DERECHO NO VICIA EL CONSENTIMIENTO
9. PROHIBICIÓN DEL TRASLADO DEL RÉGIMEN DE AHORRO INDIVIDUAL CON SOLIDARIDAD AL RÉGIMEN DE PRIMA MEDIA CON PRESTACIÓN DEFINIDA
10. EL TRASLADO ENTRE ADMINISTRADORAS DEL RAIS DENOTA LA VOLUNTAD DEL AFILIADO DE PERMANECER EN EL RÉGIMEN DE AHORRO INDIVIDAUAL CON SOLIDARIDAD Y CONSIGO, SE CONFIGURA UN ACTO DE RELACIONAMIENTO QUE PRESUPONE EL CONOCIMIENTO DEL FUNCIONAMIENTO DE DICHO REGIMEN
11. INEXISTENCIA DE LA OBLIGACIÓN DE DEVOLVER EL SEGURO PREVISIONAL CUANDO SE DELCARA LA NULIDAD Y/O INEFICACIA DE LA AFILIACIÓN POR FALTA DE CAUSA Y PORQUE AFECTA DERECHOS DE TERCEROS DE BUENA FE
12. PRESCRIPCIÓN
13. BUENA FE
14.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DEREHCO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RECURSOS PROPIOS DE LA AFP CUANDO SE DECLARA LA INEFICACIA DE TRASLADO
5. INEXISTENCIA RESPONSABILIDAD DE LA AFP DEVOLVER LAS PRIMAS DE SEGURO PREVISIONAL A COLPENSIONES SI SE DECLARA LA INEFICACIA DE TRASLADO, POR CUANTO EL PAGO DE ESTAS ES UNA SITUACIÓN QUE SE CONSOLIDÓ EN EL TIEMPO Y NO ES POSIBLE RETROTRAER (SU 107 DE 2024)
6. LA INEFICACIA DEL ACTO DE TRASLADO NO COLLEVA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</si>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</sst>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14" fontId="9" fillId="0" borderId="2" xfId="0" applyNumberFormat="1" applyFont="1" applyFill="1" applyBorder="1" applyAlignment="1">
      <alignment horizontal="left"/>
    </xf>
    <xf numFmtId="0" fontId="9" fillId="0" borderId="15" xfId="0" applyFont="1" applyFill="1" applyBorder="1" applyAlignment="1">
      <alignment horizontal="left"/>
    </xf>
    <xf numFmtId="0" fontId="9" fillId="0" borderId="2" xfId="0" applyFont="1" applyFill="1" applyBorder="1" applyAlignment="1">
      <alignment horizontal="left"/>
    </xf>
    <xf numFmtId="0" fontId="9" fillId="0" borderId="3" xfId="0" applyFont="1" applyFill="1" applyBorder="1" applyAlignment="1">
      <alignment horizontal="left"/>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zoomScale="70" zoomScaleNormal="70" workbookViewId="0">
      <selection activeCell="B29" sqref="B27: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6" t="s">
        <v>0</v>
      </c>
      <c r="B1" s="46"/>
      <c r="C1" s="46"/>
    </row>
    <row r="2" spans="1:3">
      <c r="A2" s="5" t="s">
        <v>1</v>
      </c>
      <c r="B2" s="47" t="s">
        <v>2</v>
      </c>
      <c r="C2" s="48"/>
    </row>
    <row r="3" spans="1:3">
      <c r="A3" s="5" t="s">
        <v>3</v>
      </c>
      <c r="B3" s="49" t="s">
        <v>4</v>
      </c>
      <c r="C3" s="50"/>
    </row>
    <row r="4" spans="1:3">
      <c r="A4" s="5" t="s">
        <v>5</v>
      </c>
      <c r="B4" s="49" t="s">
        <v>6</v>
      </c>
      <c r="C4" s="50"/>
    </row>
    <row r="5" spans="1:3" ht="14.45" customHeight="1">
      <c r="A5" s="5" t="s">
        <v>7</v>
      </c>
      <c r="B5" s="43" t="s">
        <v>8</v>
      </c>
      <c r="C5" s="43"/>
    </row>
    <row r="6" spans="1:3">
      <c r="A6" s="5" t="s">
        <v>9</v>
      </c>
      <c r="B6" s="35" t="s">
        <v>10</v>
      </c>
      <c r="C6" s="35"/>
    </row>
    <row r="7" spans="1:3">
      <c r="A7" s="5" t="s">
        <v>11</v>
      </c>
      <c r="B7" s="35" t="s">
        <v>12</v>
      </c>
      <c r="C7" s="35"/>
    </row>
    <row r="8" spans="1:3">
      <c r="A8" s="5" t="s">
        <v>13</v>
      </c>
      <c r="B8" s="42" t="s">
        <v>14</v>
      </c>
      <c r="C8" s="42"/>
    </row>
    <row r="9" spans="1:3">
      <c r="A9" s="5" t="s">
        <v>15</v>
      </c>
      <c r="B9" s="43" t="s">
        <v>12</v>
      </c>
      <c r="C9" s="43"/>
    </row>
    <row r="10" spans="1:3">
      <c r="A10" s="5" t="s">
        <v>16</v>
      </c>
      <c r="B10" s="43" t="s">
        <v>12</v>
      </c>
      <c r="C10" s="43"/>
    </row>
    <row r="11" spans="1:3" ht="23.25" customHeight="1">
      <c r="A11" s="5" t="s">
        <v>17</v>
      </c>
      <c r="B11" s="44" t="s">
        <v>18</v>
      </c>
      <c r="C11" s="45"/>
    </row>
    <row r="12" spans="1:3">
      <c r="A12" s="36" t="s">
        <v>19</v>
      </c>
      <c r="B12" s="35" t="s">
        <v>20</v>
      </c>
      <c r="C12" s="35"/>
    </row>
    <row r="13" spans="1:3" ht="30" customHeight="1">
      <c r="A13" s="36"/>
      <c r="B13" s="35"/>
      <c r="C13" s="35"/>
    </row>
    <row r="14" spans="1:3" ht="73.5" customHeight="1">
      <c r="A14" s="36"/>
      <c r="B14" s="35"/>
      <c r="C14" s="35"/>
    </row>
    <row r="15" spans="1:3" ht="30">
      <c r="A15" s="5" t="s">
        <v>21</v>
      </c>
      <c r="B15" s="37" t="s">
        <v>22</v>
      </c>
      <c r="C15" s="91"/>
    </row>
    <row r="16" spans="1:3" ht="33.75" customHeight="1">
      <c r="A16" s="38" t="s">
        <v>23</v>
      </c>
      <c r="B16" s="39" t="s">
        <v>24</v>
      </c>
      <c r="C16" s="39"/>
    </row>
    <row r="17" spans="1:3" ht="33.75" customHeight="1">
      <c r="A17" s="38"/>
      <c r="B17" s="11" t="s">
        <v>25</v>
      </c>
      <c r="C17" s="6"/>
    </row>
    <row r="18" spans="1:3" ht="33.75" customHeight="1">
      <c r="A18" s="38"/>
      <c r="B18" s="11" t="s">
        <v>26</v>
      </c>
      <c r="C18" s="6"/>
    </row>
    <row r="19" spans="1:3">
      <c r="A19" s="38"/>
      <c r="B19" s="40" t="s">
        <v>27</v>
      </c>
      <c r="C19" s="41"/>
    </row>
    <row r="20" spans="1:3">
      <c r="A20" s="38"/>
      <c r="B20" s="11"/>
      <c r="C20" s="6"/>
    </row>
    <row r="21" spans="1:3">
      <c r="A21" s="38"/>
      <c r="B21" s="11"/>
      <c r="C21" s="6"/>
    </row>
    <row r="22" spans="1:3">
      <c r="A22" s="38"/>
      <c r="B22" s="40" t="s">
        <v>28</v>
      </c>
      <c r="C22" s="41"/>
    </row>
    <row r="23" spans="1:3">
      <c r="A23" s="38"/>
      <c r="B23" s="11"/>
      <c r="C23" s="16"/>
    </row>
    <row r="24" spans="1:3">
      <c r="A24" s="5" t="s">
        <v>29</v>
      </c>
      <c r="B24" s="35" t="s">
        <v>30</v>
      </c>
      <c r="C24" s="35"/>
    </row>
    <row r="25" spans="1:3">
      <c r="A25" s="5" t="s">
        <v>31</v>
      </c>
      <c r="B25" s="35" t="s">
        <v>32</v>
      </c>
      <c r="C25" s="35"/>
    </row>
    <row r="26" spans="1:3">
      <c r="A26" s="5" t="s">
        <v>33</v>
      </c>
      <c r="B26" s="35" t="s">
        <v>34</v>
      </c>
      <c r="C26" s="35"/>
    </row>
    <row r="27" spans="1:3">
      <c r="A27" s="5" t="s">
        <v>35</v>
      </c>
      <c r="B27" s="87">
        <v>45779</v>
      </c>
      <c r="C27" s="88"/>
    </row>
    <row r="28" spans="1:3">
      <c r="A28" s="5" t="s">
        <v>36</v>
      </c>
      <c r="B28" s="87">
        <v>45779</v>
      </c>
      <c r="C28" s="88"/>
    </row>
    <row r="29" spans="1:3">
      <c r="A29" s="5" t="s">
        <v>37</v>
      </c>
      <c r="B29" s="89" t="s">
        <v>38</v>
      </c>
      <c r="C29" s="90"/>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2" sqref="B2:C2"/>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1" t="s">
        <v>39</v>
      </c>
      <c r="B1" s="61"/>
      <c r="C1" s="61"/>
    </row>
    <row r="2" spans="1:3">
      <c r="A2" s="13" t="s">
        <v>40</v>
      </c>
      <c r="B2" s="62" t="s">
        <v>41</v>
      </c>
      <c r="C2" s="63"/>
    </row>
    <row r="3" spans="1:3">
      <c r="A3" s="5" t="s">
        <v>1</v>
      </c>
      <c r="B3" s="35" t="str">
        <f>'GENERALES NOTA 322'!B2:C2</f>
        <v>11001310503920230026800</v>
      </c>
      <c r="C3" s="35"/>
    </row>
    <row r="4" spans="1:3">
      <c r="A4" s="5" t="s">
        <v>3</v>
      </c>
      <c r="B4" s="35" t="str">
        <f>'GENERALES NOTA 322'!B3:C3</f>
        <v>039 LABORAL CIRCUITO BOGOTÁ</v>
      </c>
      <c r="C4" s="35"/>
    </row>
    <row r="5" spans="1:3">
      <c r="A5" s="5" t="s">
        <v>5</v>
      </c>
      <c r="B5" s="35" t="str">
        <f>'GENERALES NOTA 322'!B4:C4</f>
        <v>COLFONDOS Y OTRO</v>
      </c>
      <c r="C5" s="35"/>
    </row>
    <row r="6" spans="1:3">
      <c r="A6" s="5" t="s">
        <v>7</v>
      </c>
      <c r="B6" s="35" t="str">
        <f>'GENERALES NOTA 322'!B5:C5</f>
        <v>JAIME ALBERTO CASTRO DIAZ. C.C: 19.286.265</v>
      </c>
      <c r="C6" s="35"/>
    </row>
    <row r="7" spans="1:3">
      <c r="A7" s="5" t="s">
        <v>9</v>
      </c>
      <c r="B7" s="35" t="str">
        <f>'GENERALES NOTA 322'!B6:C6</f>
        <v>LLAMADA EN GARANTIA</v>
      </c>
      <c r="C7" s="35"/>
    </row>
    <row r="8" spans="1:3">
      <c r="A8" s="13" t="s">
        <v>42</v>
      </c>
      <c r="B8" s="35"/>
      <c r="C8" s="35"/>
    </row>
    <row r="9" spans="1:3">
      <c r="A9" s="13" t="s">
        <v>17</v>
      </c>
      <c r="B9" s="35"/>
      <c r="C9" s="35"/>
    </row>
    <row r="10" spans="1:3">
      <c r="A10" s="13" t="s">
        <v>43</v>
      </c>
      <c r="B10" s="62"/>
      <c r="C10" s="64"/>
    </row>
    <row r="11" spans="1:3">
      <c r="A11" s="13" t="s">
        <v>44</v>
      </c>
      <c r="B11" s="62"/>
      <c r="C11" s="63"/>
    </row>
    <row r="12" spans="1:3">
      <c r="A12" s="13" t="s">
        <v>45</v>
      </c>
      <c r="B12" s="49"/>
      <c r="C12" s="50"/>
    </row>
    <row r="13" spans="1:3">
      <c r="A13" s="13" t="s">
        <v>46</v>
      </c>
      <c r="B13" s="35"/>
      <c r="C13" s="35"/>
    </row>
    <row r="14" spans="1:3">
      <c r="A14" s="13" t="s">
        <v>47</v>
      </c>
      <c r="B14" s="35"/>
      <c r="C14" s="35"/>
    </row>
    <row r="15" spans="1:3">
      <c r="A15" s="13" t="s">
        <v>48</v>
      </c>
      <c r="B15" s="35"/>
      <c r="C15" s="35"/>
    </row>
    <row r="16" spans="1:3">
      <c r="A16" s="59" t="s">
        <v>49</v>
      </c>
      <c r="B16" s="35"/>
      <c r="C16" s="35"/>
    </row>
    <row r="17" spans="1:3">
      <c r="A17" s="60"/>
      <c r="B17" s="9" t="s">
        <v>50</v>
      </c>
      <c r="C17" s="10" t="s">
        <v>51</v>
      </c>
    </row>
    <row r="18" spans="1:3">
      <c r="A18" s="60"/>
      <c r="B18" s="11"/>
      <c r="C18" s="11"/>
    </row>
    <row r="19" spans="1:3">
      <c r="A19" s="60"/>
      <c r="B19" s="11"/>
      <c r="C19" s="11"/>
    </row>
    <row r="20" spans="1:3">
      <c r="A20" s="60"/>
      <c r="B20" s="11"/>
      <c r="C20" s="11"/>
    </row>
    <row r="21" spans="1:3">
      <c r="A21" s="13" t="s">
        <v>52</v>
      </c>
      <c r="B21" s="35"/>
      <c r="C21" s="35"/>
    </row>
    <row r="22" spans="1:3">
      <c r="A22" s="13" t="s">
        <v>53</v>
      </c>
      <c r="B22" s="49"/>
      <c r="C22" s="50"/>
    </row>
    <row r="23" spans="1:3">
      <c r="A23" s="13" t="s">
        <v>54</v>
      </c>
      <c r="B23" s="35"/>
      <c r="C23" s="35"/>
    </row>
    <row r="24" spans="1:3">
      <c r="A24" s="13" t="s">
        <v>55</v>
      </c>
      <c r="B24" s="35"/>
      <c r="C24" s="35"/>
    </row>
    <row r="25" spans="1:3">
      <c r="A25" s="13" t="s">
        <v>56</v>
      </c>
      <c r="B25" s="35"/>
      <c r="C25" s="35"/>
    </row>
    <row r="26" spans="1:3">
      <c r="A26" s="12" t="s">
        <v>57</v>
      </c>
      <c r="B26" s="35"/>
      <c r="C26" s="35"/>
    </row>
    <row r="27" spans="1:3">
      <c r="A27" s="58" t="s">
        <v>58</v>
      </c>
      <c r="B27" s="58"/>
      <c r="C27" s="58"/>
    </row>
    <row r="28" spans="1:3" ht="14.45" customHeight="1">
      <c r="A28" s="53" t="s">
        <v>59</v>
      </c>
      <c r="B28" s="54"/>
      <c r="C28" s="31"/>
    </row>
    <row r="29" spans="1:3" ht="14.45" customHeight="1">
      <c r="A29" s="55" t="s">
        <v>60</v>
      </c>
      <c r="B29" s="56"/>
      <c r="C29" s="31"/>
    </row>
    <row r="30" spans="1:3" ht="14.45" customHeight="1">
      <c r="A30" s="55" t="s">
        <v>61</v>
      </c>
      <c r="B30" s="56"/>
      <c r="C30" s="32"/>
    </row>
    <row r="31" spans="1:3" ht="14.45" customHeight="1">
      <c r="A31" s="55" t="s">
        <v>62</v>
      </c>
      <c r="B31" s="56"/>
      <c r="C31" s="31"/>
    </row>
    <row r="32" spans="1:3">
      <c r="A32" s="55" t="s">
        <v>63</v>
      </c>
      <c r="B32" s="56"/>
      <c r="C32" s="31"/>
    </row>
    <row r="33" spans="1:3" ht="14.45" customHeight="1">
      <c r="A33" s="55" t="s">
        <v>64</v>
      </c>
      <c r="B33" s="56"/>
      <c r="C33" s="31"/>
    </row>
    <row r="34" spans="1:3" ht="14.45" customHeight="1">
      <c r="A34" s="55" t="s">
        <v>65</v>
      </c>
      <c r="B34" s="56"/>
      <c r="C34" s="33"/>
    </row>
    <row r="35" spans="1:3">
      <c r="A35" s="53" t="s">
        <v>66</v>
      </c>
      <c r="B35" s="54"/>
      <c r="C35" s="34"/>
    </row>
    <row r="36" spans="1:3">
      <c r="A36" s="57" t="s">
        <v>67</v>
      </c>
      <c r="B36" s="57"/>
      <c r="C36" s="57"/>
    </row>
    <row r="37" spans="1:3">
      <c r="A37" s="51" t="s">
        <v>68</v>
      </c>
      <c r="B37" s="51"/>
      <c r="C37" s="11"/>
    </row>
    <row r="38" spans="1:3">
      <c r="A38" s="51" t="s">
        <v>69</v>
      </c>
      <c r="B38" s="51"/>
      <c r="C38" s="11"/>
    </row>
    <row r="39" spans="1:3">
      <c r="A39" s="51" t="s">
        <v>70</v>
      </c>
      <c r="B39" s="51"/>
      <c r="C39" s="11"/>
    </row>
    <row r="40" spans="1:3">
      <c r="A40" s="51" t="s">
        <v>71</v>
      </c>
      <c r="B40" s="51"/>
      <c r="C40" s="11"/>
    </row>
    <row r="41" spans="1:3">
      <c r="A41" s="51" t="s">
        <v>72</v>
      </c>
      <c r="B41" s="51"/>
      <c r="C41" s="11"/>
    </row>
    <row r="42" spans="1:3">
      <c r="A42" s="51" t="s">
        <v>73</v>
      </c>
      <c r="B42" s="51"/>
      <c r="C42" s="11"/>
    </row>
    <row r="43" spans="1:3">
      <c r="A43" s="51" t="s">
        <v>74</v>
      </c>
      <c r="B43" s="51"/>
      <c r="C43" s="11"/>
    </row>
    <row r="44" spans="1:3">
      <c r="A44" s="51" t="s">
        <v>75</v>
      </c>
      <c r="B44" s="51"/>
      <c r="C44" s="11"/>
    </row>
    <row r="45" spans="1:3">
      <c r="A45" s="51" t="s">
        <v>76</v>
      </c>
      <c r="B45" s="51"/>
      <c r="C45" s="11"/>
    </row>
    <row r="46" spans="1:3">
      <c r="A46" s="51" t="s">
        <v>77</v>
      </c>
      <c r="B46" s="51"/>
      <c r="C46" s="11"/>
    </row>
    <row r="47" spans="1:3">
      <c r="A47" s="51" t="s">
        <v>78</v>
      </c>
      <c r="B47" s="51"/>
      <c r="C47" s="11"/>
    </row>
    <row r="48" spans="1:3">
      <c r="A48" s="51" t="s">
        <v>79</v>
      </c>
      <c r="B48" s="51"/>
      <c r="C48" s="11"/>
    </row>
    <row r="49" spans="1:3">
      <c r="A49" s="51" t="s">
        <v>80</v>
      </c>
      <c r="B49" s="51"/>
      <c r="C49" s="11"/>
    </row>
    <row r="50" spans="1:3">
      <c r="A50" s="51" t="s">
        <v>81</v>
      </c>
      <c r="B50" s="51"/>
      <c r="C50" s="11"/>
    </row>
    <row r="51" spans="1:3">
      <c r="A51" s="51" t="s">
        <v>82</v>
      </c>
      <c r="B51" s="51"/>
      <c r="C51" s="11"/>
    </row>
    <row r="52" spans="1:3">
      <c r="A52" s="51" t="s">
        <v>83</v>
      </c>
      <c r="B52" s="51"/>
      <c r="C52" s="11"/>
    </row>
    <row r="53" spans="1:3">
      <c r="A53" s="52"/>
      <c r="B53" s="52"/>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zoomScaleNormal="100" workbookViewId="0">
      <selection activeCell="B2" sqref="B2:C2"/>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1" t="s">
        <v>84</v>
      </c>
      <c r="B1" s="61"/>
      <c r="C1" s="61"/>
    </row>
    <row r="2" spans="1:6">
      <c r="A2" s="20" t="s">
        <v>40</v>
      </c>
      <c r="B2" s="69" t="s">
        <v>85</v>
      </c>
      <c r="C2" s="70"/>
    </row>
    <row r="3" spans="1:6">
      <c r="A3" s="21" t="s">
        <v>1</v>
      </c>
      <c r="B3" s="71" t="str">
        <f>'GENERALES NOTA 322'!B2:C2</f>
        <v>11001310503920230026800</v>
      </c>
      <c r="C3" s="71"/>
    </row>
    <row r="4" spans="1:6">
      <c r="A4" s="21" t="s">
        <v>3</v>
      </c>
      <c r="B4" s="71" t="str">
        <f>'GENERALES NOTA 322'!B3:C3</f>
        <v>039 LABORAL CIRCUITO BOGOTÁ</v>
      </c>
      <c r="C4" s="71"/>
    </row>
    <row r="5" spans="1:6">
      <c r="A5" s="21" t="s">
        <v>5</v>
      </c>
      <c r="B5" s="71" t="str">
        <f>'GENERALES NOTA 322'!B4:C4</f>
        <v>COLFONDOS Y OTRO</v>
      </c>
      <c r="C5" s="71"/>
    </row>
    <row r="6" spans="1:6" ht="14.45" customHeight="1">
      <c r="A6" s="21" t="s">
        <v>7</v>
      </c>
      <c r="B6" s="71" t="str">
        <f>'GENERALES NOTA 322'!B5:C5</f>
        <v>JAIME ALBERTO CASTRO DIAZ. C.C: 19.286.265</v>
      </c>
      <c r="C6" s="71"/>
    </row>
    <row r="7" spans="1:6">
      <c r="A7" s="21" t="s">
        <v>9</v>
      </c>
      <c r="B7" s="71" t="str">
        <f>'GENERALES NOTA 322'!B6:C6</f>
        <v>LLAMADA EN GARANTIA</v>
      </c>
      <c r="C7" s="71"/>
    </row>
    <row r="8" spans="1:6" ht="30">
      <c r="A8" s="21" t="s">
        <v>21</v>
      </c>
      <c r="B8" s="65" t="str">
        <f>'GENERALES NOTA 322'!B15:C15</f>
        <v>NO ES POSIBLE CUANTIFICAR LAS PRETENSIONES DE LA DEMANDA EN ATENCIÓN A LA NATURALEZA DEL PROCESO.</v>
      </c>
      <c r="C8" s="66"/>
    </row>
    <row r="9" spans="1:6">
      <c r="A9" s="72" t="s">
        <v>23</v>
      </c>
      <c r="B9" s="73" t="s">
        <v>24</v>
      </c>
      <c r="C9" s="74"/>
    </row>
    <row r="10" spans="1:6">
      <c r="A10" s="72"/>
      <c r="B10" s="22" t="s">
        <v>25</v>
      </c>
      <c r="C10" s="19">
        <f>'GENERALES NOTA 322'!C17</f>
        <v>0</v>
      </c>
    </row>
    <row r="11" spans="1:6">
      <c r="A11" s="72"/>
      <c r="B11" s="22" t="s">
        <v>26</v>
      </c>
      <c r="C11" s="19">
        <f>'GENERALES NOTA 322'!C18</f>
        <v>0</v>
      </c>
    </row>
    <row r="12" spans="1:6">
      <c r="A12" s="72"/>
      <c r="B12" s="73"/>
      <c r="C12" s="74"/>
    </row>
    <row r="13" spans="1:6">
      <c r="A13" s="72"/>
      <c r="B13" s="22" t="s">
        <v>86</v>
      </c>
      <c r="C13" s="24"/>
    </row>
    <row r="14" spans="1:6">
      <c r="A14" s="72"/>
      <c r="B14" s="22" t="s">
        <v>87</v>
      </c>
      <c r="C14" s="24"/>
      <c r="E14" t="s">
        <v>88</v>
      </c>
      <c r="F14" s="17">
        <v>0.7</v>
      </c>
    </row>
    <row r="15" spans="1:6">
      <c r="A15" s="23" t="s">
        <v>89</v>
      </c>
      <c r="B15" s="69" t="s">
        <v>90</v>
      </c>
      <c r="C15" s="70"/>
    </row>
    <row r="16" spans="1:6" ht="15" customHeight="1">
      <c r="A16" s="21" t="s">
        <v>91</v>
      </c>
      <c r="B16" s="67" t="s">
        <v>92</v>
      </c>
      <c r="C16" s="68"/>
    </row>
    <row r="17" spans="1:3" ht="28.5" customHeight="1">
      <c r="A17" s="14" t="s">
        <v>93</v>
      </c>
      <c r="B17" s="77">
        <f>((C19+C20+C22+C23)-C26)*C25*C27</f>
        <v>0</v>
      </c>
      <c r="C17" s="77"/>
    </row>
    <row r="18" spans="1:3">
      <c r="A18" s="23" t="s">
        <v>94</v>
      </c>
      <c r="B18" s="75" t="s">
        <v>24</v>
      </c>
      <c r="C18" s="76"/>
    </row>
    <row r="19" spans="1:3">
      <c r="A19" s="83"/>
      <c r="B19" s="22" t="s">
        <v>25</v>
      </c>
      <c r="C19" s="19">
        <v>0</v>
      </c>
    </row>
    <row r="20" spans="1:3">
      <c r="A20" s="84"/>
      <c r="B20" s="22" t="s">
        <v>26</v>
      </c>
      <c r="C20" s="19">
        <v>0</v>
      </c>
    </row>
    <row r="21" spans="1:3">
      <c r="A21" s="84"/>
      <c r="B21" s="73" t="s">
        <v>27</v>
      </c>
      <c r="C21" s="74"/>
    </row>
    <row r="22" spans="1:3">
      <c r="A22" s="84"/>
      <c r="B22" s="22" t="s">
        <v>86</v>
      </c>
      <c r="C22" s="19">
        <v>0</v>
      </c>
    </row>
    <row r="23" spans="1:3" ht="45">
      <c r="A23" s="84"/>
      <c r="B23" s="22" t="s">
        <v>95</v>
      </c>
      <c r="C23" s="19">
        <v>0</v>
      </c>
    </row>
    <row r="24" spans="1:3">
      <c r="A24" s="84"/>
      <c r="B24" s="73" t="s">
        <v>96</v>
      </c>
      <c r="C24" s="74"/>
    </row>
    <row r="25" spans="1:3">
      <c r="A25" s="25"/>
      <c r="B25" s="22" t="s">
        <v>97</v>
      </c>
      <c r="C25" s="26">
        <v>0</v>
      </c>
    </row>
    <row r="26" spans="1:3">
      <c r="A26" s="27"/>
      <c r="B26" s="22" t="s">
        <v>44</v>
      </c>
      <c r="C26" s="28">
        <v>0</v>
      </c>
    </row>
    <row r="27" spans="1:3">
      <c r="A27" s="27"/>
      <c r="B27" s="22" t="s">
        <v>98</v>
      </c>
      <c r="C27" s="26">
        <v>0</v>
      </c>
    </row>
    <row r="28" spans="1:3">
      <c r="A28" s="18" t="s">
        <v>99</v>
      </c>
      <c r="B28" s="77">
        <f>IFERROR(B17*(VLOOKUP(B15,Hoja2!$G$1:$H$6,2,0)),16666)</f>
        <v>16666</v>
      </c>
      <c r="C28" s="77"/>
    </row>
    <row r="29" spans="1:3" ht="30.75">
      <c r="A29" s="21" t="s">
        <v>100</v>
      </c>
      <c r="B29" s="78" t="s">
        <v>101</v>
      </c>
      <c r="C29" s="79"/>
    </row>
    <row r="30" spans="1:3" ht="30.75">
      <c r="A30" s="21" t="s">
        <v>102</v>
      </c>
      <c r="B30" s="80" t="s">
        <v>103</v>
      </c>
      <c r="C30" s="81"/>
    </row>
    <row r="31" spans="1:3" ht="18.75">
      <c r="A31" s="29" t="s">
        <v>104</v>
      </c>
      <c r="B31" s="29"/>
      <c r="C31" s="29"/>
    </row>
    <row r="32" spans="1:3">
      <c r="A32" s="30" t="s">
        <v>105</v>
      </c>
      <c r="B32" s="82"/>
      <c r="C32" s="82"/>
    </row>
    <row r="33" spans="1:3">
      <c r="A33" s="30" t="s">
        <v>106</v>
      </c>
      <c r="B33" s="82"/>
      <c r="C33" s="82"/>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topLeftCell="A7"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1" t="s">
        <v>107</v>
      </c>
      <c r="B1" s="61"/>
      <c r="C1" s="61"/>
    </row>
    <row r="2" spans="1:3" ht="17.100000000000001" customHeight="1">
      <c r="A2" s="13" t="s">
        <v>40</v>
      </c>
      <c r="B2" s="62" t="str">
        <f>'[2]AUTOS NOTA 321'!B2:C2</f>
        <v xml:space="preserve">SINIESTRO   LEGIS </v>
      </c>
      <c r="C2" s="63"/>
    </row>
    <row r="3" spans="1:3" ht="15.95" customHeight="1">
      <c r="A3" s="5" t="s">
        <v>1</v>
      </c>
      <c r="B3" s="35" t="str">
        <f>'GENERALES NOTA 322'!B2:C2</f>
        <v>11001310503920230026800</v>
      </c>
      <c r="C3" s="35"/>
    </row>
    <row r="4" spans="1:3">
      <c r="A4" s="5" t="s">
        <v>3</v>
      </c>
      <c r="B4" s="35" t="str">
        <f>'GENERALES NOTA 322'!B3:C3</f>
        <v>039 LABORAL CIRCUITO BOGOTÁ</v>
      </c>
      <c r="C4" s="35"/>
    </row>
    <row r="5" spans="1:3" ht="29.1" customHeight="1">
      <c r="A5" s="5" t="s">
        <v>5</v>
      </c>
      <c r="B5" s="35" t="str">
        <f>'GENERALES NOTA 322'!B4:C4</f>
        <v>COLFONDOS Y OTRO</v>
      </c>
      <c r="C5" s="35"/>
    </row>
    <row r="6" spans="1:3">
      <c r="A6" s="5" t="s">
        <v>7</v>
      </c>
      <c r="B6" s="35" t="str">
        <f>'GENERALES NOTA 322'!B5:C5</f>
        <v>JAIME ALBERTO CASTRO DIAZ. C.C: 19.286.265</v>
      </c>
      <c r="C6" s="35"/>
    </row>
    <row r="7" spans="1:3" ht="43.5" customHeight="1">
      <c r="A7" s="5" t="s">
        <v>9</v>
      </c>
      <c r="B7" s="35" t="str">
        <f>'GENERALES NOTA 322'!B6:C6</f>
        <v>LLAMADA EN GARANTIA</v>
      </c>
      <c r="C7" s="35"/>
    </row>
    <row r="8" spans="1:3">
      <c r="A8" s="5" t="s">
        <v>108</v>
      </c>
      <c r="B8" s="35"/>
      <c r="C8" s="35"/>
    </row>
    <row r="9" spans="1:3">
      <c r="A9" s="15" t="s">
        <v>94</v>
      </c>
      <c r="B9" s="85"/>
      <c r="C9" s="85"/>
    </row>
    <row r="10" spans="1:3">
      <c r="A10" s="15" t="s">
        <v>109</v>
      </c>
      <c r="B10" s="35"/>
      <c r="C10" s="35"/>
    </row>
    <row r="11" spans="1:3" ht="30">
      <c r="A11" s="15" t="s">
        <v>110</v>
      </c>
      <c r="B11" s="86"/>
      <c r="C11" s="52"/>
    </row>
    <row r="12" spans="1:3" ht="60">
      <c r="A12" s="5" t="s">
        <v>111</v>
      </c>
      <c r="B12" s="35"/>
      <c r="C12" s="35"/>
    </row>
    <row r="13" spans="1:3" ht="60">
      <c r="A13" s="5" t="s">
        <v>112</v>
      </c>
      <c r="B13" s="35"/>
      <c r="C13" s="35"/>
    </row>
    <row r="14" spans="1:3">
      <c r="A14" s="5" t="s">
        <v>113</v>
      </c>
      <c r="B14" s="11"/>
      <c r="C14" s="11"/>
    </row>
    <row r="15" spans="1:3">
      <c r="A15" s="15" t="s">
        <v>114</v>
      </c>
      <c r="B15" s="35"/>
      <c r="C15" s="35"/>
    </row>
    <row r="16" spans="1:3">
      <c r="A16" s="11" t="s">
        <v>115</v>
      </c>
      <c r="B16" s="52"/>
      <c r="C16" s="52"/>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2025-02-19T00:38:12Z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