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C:\Users\ce02746\Documents\OUTSORCINGS\RESTO DEL PAIS\DRA LUZ ANGELA\MIGUEL ANGEL ÑAÑEZ LEA\"/>
    </mc:Choice>
  </mc:AlternateContent>
  <xr:revisionPtr revIDLastSave="0" documentId="8_{B91B2DFD-9C6F-4D92-97EA-C4ED40F76E12}" xr6:coauthVersionLast="36" xr6:coauthVersionMax="36" xr10:uidLastSave="{00000000-0000-0000-0000-000000000000}"/>
  <bookViews>
    <workbookView xWindow="0" yWindow="0" windowWidth="16457" windowHeight="4834" activeTab="3" xr2:uid="{00000000-000D-0000-FFFF-FFFF00000000}"/>
  </bookViews>
  <sheets>
    <sheet name="AUTOS  NOTA 322" sheetId="1" r:id="rId1"/>
    <sheet name="AUTOS NOTA 321" sheetId="7" r:id="rId2"/>
    <sheet name="AUTOS NOTA 324" sheetId="8" r:id="rId3"/>
    <sheet name="AUTOS NOTA 325" sheetId="9" r:id="rId4"/>
    <sheet name="Hoja2" sheetId="6" state="hidden" r:id="rId5"/>
  </sheets>
  <externalReferences>
    <externalReference r:id="rId6"/>
  </externalReferences>
  <definedNames>
    <definedName name="Posición">[1]Hoja1!$S$3:$S$4</definedName>
    <definedName name="Probabilidad">[1]Parametros!$A$3:$A$5</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10" i="9" l="1"/>
  <c r="B19" i="8" l="1"/>
  <c r="B8" i="8"/>
  <c r="B7" i="9" l="1"/>
  <c r="B6" i="9"/>
  <c r="B5" i="9"/>
  <c r="B4" i="9"/>
  <c r="B3" i="9"/>
  <c r="B7" i="8"/>
  <c r="B6" i="8"/>
  <c r="B5" i="8"/>
  <c r="B4" i="8"/>
  <c r="B3" i="8"/>
  <c r="B4" i="7"/>
  <c r="B5" i="7"/>
  <c r="B6" i="7"/>
  <c r="B7" i="7"/>
  <c r="B3" i="7"/>
  <c r="B28" i="8" l="1"/>
</calcChain>
</file>

<file path=xl/sharedStrings.xml><?xml version="1.0" encoding="utf-8"?>
<sst xmlns="http://schemas.openxmlformats.org/spreadsheetml/2006/main" count="212" uniqueCount="163">
  <si>
    <t>Juzgado</t>
  </si>
  <si>
    <t xml:space="preserve">Demandante </t>
  </si>
  <si>
    <t>Nombre de lesionado o muerto (s)</t>
  </si>
  <si>
    <t>Fecha de los hechos</t>
  </si>
  <si>
    <t>Fecha de solicitud audiencia prejudicial</t>
  </si>
  <si>
    <t>Fecha de audiencia prejudicial</t>
  </si>
  <si>
    <t>breve resumen de los hechos</t>
  </si>
  <si>
    <t>Asegurado</t>
  </si>
  <si>
    <t>Nit Asegurado</t>
  </si>
  <si>
    <t>Placa vehículo asegurado (si aplica)</t>
  </si>
  <si>
    <t xml:space="preserve">No. Póliza vinculada (las que se necesite solicitar). </t>
  </si>
  <si>
    <t>Fecha de notificación</t>
  </si>
  <si>
    <t>Radicado(23 digitos)</t>
  </si>
  <si>
    <t>(lesionado (s) o fallecido(s)</t>
  </si>
  <si>
    <t xml:space="preserve">Domicilio </t>
  </si>
  <si>
    <t xml:space="preserve">Estado Civil </t>
  </si>
  <si>
    <t xml:space="preserve">Fecha de nacimiento </t>
  </si>
  <si>
    <t>Edad</t>
  </si>
  <si>
    <t xml:space="preserve">Situcion Laboral </t>
  </si>
  <si>
    <t xml:space="preserve">Ingresos Netos </t>
  </si>
  <si>
    <t>• Prescripción de las acciones derivadas del contrato de seguros.</t>
  </si>
  <si>
    <t>• Existencia de coaseguro.</t>
  </si>
  <si>
    <t xml:space="preserve">% DE PARTICIPACION </t>
  </si>
  <si>
    <t>MOTIVO DE LA DEMANDA</t>
  </si>
  <si>
    <t xml:space="preserve">Nuevos reclamantes </t>
  </si>
  <si>
    <t>Respuesta extemporanea</t>
  </si>
  <si>
    <t xml:space="preserve">Objetado por la Compañía </t>
  </si>
  <si>
    <t>Pretensiones elevadas- reclamación Compañía</t>
  </si>
  <si>
    <t>Ofrecimiento muy bajo-reclamación Compañía</t>
  </si>
  <si>
    <t xml:space="preserve">Vida/RC medica- aviso de siniestro sin tramite </t>
  </si>
  <si>
    <t xml:space="preserve">Sin reclamación previa </t>
  </si>
  <si>
    <t>SINIESTRO - APLICATIVO</t>
  </si>
  <si>
    <t>PÓLIZA</t>
  </si>
  <si>
    <t>AMPARO A AFECTAR</t>
  </si>
  <si>
    <t xml:space="preserve">VIGENCIA </t>
  </si>
  <si>
    <t xml:space="preserve">SINIESTRO DENTRO DE LA VIGENCIA? </t>
  </si>
  <si>
    <t>CARTERA A DÍA</t>
  </si>
  <si>
    <t>COASEGURO</t>
  </si>
  <si>
    <t>SI</t>
  </si>
  <si>
    <t>NO</t>
  </si>
  <si>
    <t>• Aplicación de la limitación de responsabilidad por razón del deducible a cargo del asegurado.</t>
  </si>
  <si>
    <t xml:space="preserve">• Disminución de la suma asegurada por pago de indemnizaciones con cargo a la PÓLIZA xxxxxx No. xxxxxxx
</t>
  </si>
  <si>
    <t xml:space="preserve">• La responsabilidad de la aseguradora se encuentra limitada al valor de la suma asegurada.
</t>
  </si>
  <si>
    <t>• La cobertura otorgada por la póliza se circunscribe a los términos de su clausulado.</t>
  </si>
  <si>
    <t xml:space="preserve">OFRECIENTO AUTOS </t>
  </si>
  <si>
    <t>OFRECIENTO VALOR</t>
  </si>
  <si>
    <t xml:space="preserve">RECOSTRUCCION ACCIDENTE </t>
  </si>
  <si>
    <t xml:space="preserve">ASEGURADORAS  </t>
  </si>
  <si>
    <t>• Exclusiones  de confomidad a la Póliza</t>
  </si>
  <si>
    <t>REMISION DE ANTECEDENTES - ABOGADO INTERNO-</t>
  </si>
  <si>
    <t>SOLICITUD DE ANTECEDENTES -ABOGADO EXTERNO-</t>
  </si>
  <si>
    <t>Fecha de asignación</t>
  </si>
  <si>
    <t>INFORME INICIAL-ABOGADO EXTERNO-</t>
  </si>
  <si>
    <t>Clasificación Contingencia</t>
  </si>
  <si>
    <t>Concepto del Abogado sobre la Contingencia:(Se debe indicar las razones por las cuales se considera que el proceso es Eventual Remoto o Probable.)</t>
  </si>
  <si>
    <t>Valor de las pretensiones totales de la demanda (en pesos no en SMMLV)</t>
  </si>
  <si>
    <t>Perjuicios reclamados  (en pesos no en SMMLV)</t>
  </si>
  <si>
    <t>Patrimoniales</t>
  </si>
  <si>
    <t>Lucro Cesante</t>
  </si>
  <si>
    <t>Daño Emergente</t>
  </si>
  <si>
    <t>Extrapatrimoniales</t>
  </si>
  <si>
    <t>Valor Contingencia: ( en pesos). Cuanto vale perder o negociar el caso por un valor que debe estar dentro del valor asegurado( con criterios jurisprudenciales)</t>
  </si>
  <si>
    <t>VALOR CONTINGENCIA</t>
  </si>
  <si>
    <t>Observaciones sobre el valor de la contingencia: (Se debe explicar como se aterrizaron las pretensiones.)</t>
  </si>
  <si>
    <t>Defensa de la Aseguradora: (Enumerar y enunciar las excepciones propuestas demanda y/o llamamiento )</t>
  </si>
  <si>
    <t>INFORME ABOGADO INTERNO</t>
  </si>
  <si>
    <t>REMOTO</t>
  </si>
  <si>
    <t>EVENTUAL</t>
  </si>
  <si>
    <t>PROBABLE</t>
  </si>
  <si>
    <t>MODALIDAD</t>
  </si>
  <si>
    <t>CLASE DE REASEGURO</t>
  </si>
  <si>
    <t>FACULTATIVO</t>
  </si>
  <si>
    <t>AUTOMATICO</t>
  </si>
  <si>
    <t>EXCEPCIONES PROPUESTAS COMPAÑÍA</t>
  </si>
  <si>
    <t>Reserva</t>
  </si>
  <si>
    <t xml:space="preserve">Creación de intervinientes </t>
  </si>
  <si>
    <t>El abogado externo remitio la contestacion  y envio de informe inicial en los terminos establecidos ?</t>
  </si>
  <si>
    <t xml:space="preserve">El abogado propuso las excepciones adecuadas para el respetivo proceso? Recomendaciones </t>
  </si>
  <si>
    <t xml:space="preserve">Caso migrado </t>
  </si>
  <si>
    <t>OCURRENCIA</t>
  </si>
  <si>
    <t>CLAIMS MADE</t>
  </si>
  <si>
    <t>SUNSET</t>
  </si>
  <si>
    <t>DESCUBREMIENTO</t>
  </si>
  <si>
    <t>CEDIDO</t>
  </si>
  <si>
    <t>ACEPTADO</t>
  </si>
  <si>
    <t>PROPIO</t>
  </si>
  <si>
    <t xml:space="preserve">OCURRENCIA </t>
  </si>
  <si>
    <t>REASEGURO- SUPERA LOS $500M-</t>
  </si>
  <si>
    <t>LARGE GLOSSES</t>
  </si>
  <si>
    <t>Daños</t>
  </si>
  <si>
    <t>VALOR ASEGURADO</t>
  </si>
  <si>
    <t xml:space="preserve">Ocupado-trabajador cuenta ajena </t>
  </si>
  <si>
    <t>Ocupado - Autonomo</t>
  </si>
  <si>
    <t xml:space="preserve">Tareas del hogar </t>
  </si>
  <si>
    <t>Pendiente acceder al mercado laboral -pedir a nino</t>
  </si>
  <si>
    <t>Acompañante motorista</t>
  </si>
  <si>
    <t xml:space="preserve">Ciclista </t>
  </si>
  <si>
    <t>Cliclista vehículo</t>
  </si>
  <si>
    <t xml:space="preserve">Motociclista </t>
  </si>
  <si>
    <t>Ocupante vehículo</t>
  </si>
  <si>
    <t>Pasajero servicio publico</t>
  </si>
  <si>
    <t>Fuerza mayor y caso fortuito.</t>
  </si>
  <si>
    <t>Culpa exclusiva de la víctima</t>
  </si>
  <si>
    <t>Culpa exclusiva de un tercero.</t>
  </si>
  <si>
    <t>No prueba de responsabilidad.</t>
  </si>
  <si>
    <t>Exclusiones de póliza</t>
  </si>
  <si>
    <t>Vehículo no asegurado</t>
  </si>
  <si>
    <t>Interes asegurable</t>
  </si>
  <si>
    <t>Prescripción de las acciones derivadas del contrato de seguros</t>
  </si>
  <si>
    <t>OBJECION -Marque con una (x)</t>
  </si>
  <si>
    <t>• Ausencia de prueba del hecho generador de responsabilidad.</t>
  </si>
  <si>
    <t>Infraseguro</t>
  </si>
  <si>
    <t>Otras</t>
  </si>
  <si>
    <t>Reserva propuesta</t>
  </si>
  <si>
    <t>Comentarios adicionales</t>
  </si>
  <si>
    <t>Comentarios clasificación y valor contingencia</t>
  </si>
  <si>
    <t>DAÑOS MATERIALES</t>
  </si>
  <si>
    <t>Demandado</t>
  </si>
  <si>
    <t>Tipo de vinculacion compañía</t>
  </si>
  <si>
    <t xml:space="preserve">Tipo de perjuicio </t>
  </si>
  <si>
    <t>Correo electrónico</t>
  </si>
  <si>
    <t>Demandado (s)</t>
  </si>
  <si>
    <t>Demandante (s)</t>
  </si>
  <si>
    <t xml:space="preserve">Fecha de defunción </t>
  </si>
  <si>
    <t xml:space="preserve">Situción Laboral </t>
  </si>
  <si>
    <t xml:space="preserve">Profesión </t>
  </si>
  <si>
    <t xml:space="preserve">Número de Lesionados y/o fallecidos </t>
  </si>
  <si>
    <t xml:space="preserve">Cuántos  lesionados y/o fallecidos  reclaman en el proceso </t>
  </si>
  <si>
    <t xml:space="preserve">Condición </t>
  </si>
  <si>
    <t>Radicado (23 digitos)</t>
  </si>
  <si>
    <t>Número de identificación -</t>
  </si>
  <si>
    <t xml:space="preserve">Teléfono </t>
  </si>
  <si>
    <t xml:space="preserve">Fecha de contestación </t>
  </si>
  <si>
    <t>Perjuicio moral</t>
  </si>
  <si>
    <t>Vida de relación</t>
  </si>
  <si>
    <t>73319408900220220001200</t>
  </si>
  <si>
    <t xml:space="preserve">J. Segundo Promiscuo Municipal del Guamo-Tol. </t>
  </si>
  <si>
    <t xml:space="preserve">JORGE EDUARDO SALAZAR (conductor), NORTESANTANDEREANA DE GAS S.A. E.S.P. (propietario) y ALLIANZ SEGUROS S.A. </t>
  </si>
  <si>
    <t>MIGUEL ÁNGEL ÑÁÑEZ LEAL</t>
  </si>
  <si>
    <t>Demandada x Acción directa</t>
  </si>
  <si>
    <t>Vehículo del tercero ELF518 (camión pérdida total)</t>
  </si>
  <si>
    <t>Abo. Maira alejandra González Maigual:  celular 3115119173</t>
  </si>
  <si>
    <t>Julio 23/2021</t>
  </si>
  <si>
    <t>Diciembre 12/2020</t>
  </si>
  <si>
    <t>RCE-daños</t>
  </si>
  <si>
    <t>NORTESANTANDEREANA DE GAS S.A. ESP</t>
  </si>
  <si>
    <t>WFH269</t>
  </si>
  <si>
    <t>Junio 17/2022</t>
  </si>
  <si>
    <t>APJ31266-96489701</t>
  </si>
  <si>
    <t>22703574/1096</t>
  </si>
  <si>
    <t>RCE DAÑOS</t>
  </si>
  <si>
    <t>4000000000 DEDUCIBLE 1700,000</t>
  </si>
  <si>
    <t>15/07/2020 hasta las 24:00 horas del 14/07/2021.</t>
  </si>
  <si>
    <t>X</t>
  </si>
  <si>
    <t>TENER EN CUENTA QUE YA SE PAGO TODOS LOS PERJUICIOS CON OCASIÓN A LAS LESIONES</t>
  </si>
  <si>
    <t>1.-  El 12 de diciembre de 2020, a las 14:25 aprox. en la vía Castilla – Girardot km 36 + 400, se presentó un accidente de tránsito donde se vieron involucrados tres vehículos a saber:
Veh. 1:  Automóvil de placas DBL-793, conducido por su propietaria ROSA INÉS SÁNCHEZ TOVAR
Veh. 2:  Camión de placas WFH269, conducido por JORGE EDUARDO SALAZAR , de propiedad de NORTESANTANDEREANA DE GAS S.A. E.S.P., afiliado a Allianz S.
Veh. 3:  Camión de placas ELF518, conducido por GUSTAVO ENRIQUE ROBLES CALVO, de propiedad del Sr. MIGUEL ANGEL ÑAÑEZ LEAL.
2.-  Todos los vehículos sufrieron daños y los dos camiones pérdida total.
3.-  En el informe de tránsito codificaron al conductor asegurado con la causal 104:  “ADELANTAR INVADIENDO CARRIL DE SENTIDO CONTRARIO”.
4.- El Sr. MIGUEL ANGEL ÑAÑEZ LEAL inició la correspondiente demanda civil, pretendiendo el pago de los perjuicios sufridos con la pérdida de su camión, indicando que su vehículo lo utilizaba para transportar arroz, con un ingreso promedio de $3.800.000 aprox. Por cada viaje de arroz. Cada cosecha el vehículo afectado realizaba dos viajes diarios de carga de arroz de 80 a 90 toneladas aproximadamente cuyo valor es de $315.000 por cada viaje, que a la semana daba un total de $3.780.000. Al año recogen dos cosechas de arroz.  El monto total de sus pretensiones asciende a $97’760.000.
5.-  Realizaron audiencia de conciliación prejudicial el 23 de julio de 2021, sin llegar a un acuerdo entre las partes, por lo que se declaró fracasada.</t>
  </si>
  <si>
    <t>APJ31266- Sin. 96489701</t>
  </si>
  <si>
    <r>
      <rPr>
        <u/>
        <sz val="11"/>
        <color theme="1"/>
        <rFont val="Calibri"/>
        <family val="2"/>
        <scheme val="minor"/>
      </rPr>
      <t>Excepciones de fondo de la demanda</t>
    </r>
    <r>
      <rPr>
        <sz val="11"/>
        <color theme="1"/>
        <rFont val="Calibri"/>
        <family val="2"/>
        <scheme val="minor"/>
      </rPr>
      <t xml:space="preserve">:
1.- Carencia de prueba de los elementos que estructuran la responsabilidad civil. 
2.- Falta de prueba que sustente la cuantía de los perjuicios – oposición a la tasación de daños
2.- Exceso de cobro 
3.- Cobro de lo no debido.
4.- Innominada
</t>
    </r>
    <r>
      <rPr>
        <u/>
        <sz val="11"/>
        <color theme="1"/>
        <rFont val="Calibri"/>
        <family val="2"/>
        <scheme val="minor"/>
      </rPr>
      <t>Excepciones de mérito subsidiarias</t>
    </r>
    <r>
      <rPr>
        <sz val="11"/>
        <color theme="1"/>
        <rFont val="Calibri"/>
        <family val="2"/>
        <scheme val="minor"/>
      </rPr>
      <t xml:space="preserve">:  Concurrencia de culpas
</t>
    </r>
    <r>
      <rPr>
        <u/>
        <sz val="11"/>
        <color theme="1"/>
        <rFont val="Calibri"/>
        <family val="2"/>
        <scheme val="minor"/>
      </rPr>
      <t xml:space="preserve">Excepciones de mérito frente a la póliza de seguros de Allianz Seguros S.A.:
</t>
    </r>
    <r>
      <rPr>
        <sz val="11"/>
        <color theme="1"/>
        <rFont val="Calibri"/>
        <family val="2"/>
        <scheme val="minor"/>
      </rPr>
      <t>1.- Sujeción a los términos del contrato de seguro al valor asegurado y al riesgo amparado
2.- Responsabilidad limitada hasta el monto máximo del valor asegurado
3.- Disponibilidad de la cobertura para el momento de la condena
4.- Prescripción 
5.- Innominada</t>
    </r>
  </si>
  <si>
    <t>Julio 01/2022</t>
  </si>
  <si>
    <t>En el presente caso fue codificado el conductor asegurado por adelantar invadiendo el carril contrario; además de ello la aseguradora ya indemnizó las lesiones</t>
  </si>
  <si>
    <t>Para tasar el valor de la contingencia se tiene en cuenta que se trata de una pérdida total, el valor comercial del rodante y, respecto al lucro cesante, se toma el producido dejado de percibir con la inactividad de su vehículo</t>
  </si>
  <si>
    <t xml:space="preserve">SEGÚN IPAT Y DEMÁS DOCUMENTOS QUE REPOSAN TANTO EN EL PROCESO JUDICIAL COMO EN GIS, ES EVIDENTE LA REPSONSABILIDAD DEL ASEGURADO EN CUANTO INVADIO EL CARRIL OCASIONANDO EL ACCIDENTE. </t>
  </si>
  <si>
    <t xml:space="preserve">CASO DAÑOS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</si>
</sst>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2" formatCode="_-&quot;$&quot;\ * #,##0_-;\-&quot;$&quot;\ * #,##0_-;_-&quot;$&quot;\ * &quot;-&quot;_-;_-@_-"/>
    <numFmt numFmtId="44" formatCode="_-&quot;$&quot;\ * #,##0.00_-;\-&quot;$&quot;\ * #,##0.00_-;_-&quot;$&quot;\ * &quot;-&quot;??_-;_-@_-"/>
  </numFmts>
  <fonts count="10" x14ac:knownFonts="1">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sz val="10"/>
      <color theme="1"/>
      <name val="Calibri"/>
      <family val="2"/>
      <scheme val="minor"/>
    </font>
    <font>
      <u/>
      <sz val="11"/>
      <color theme="1"/>
      <name val="Calibri"/>
      <family val="2"/>
      <scheme val="minor"/>
    </font>
    <font>
      <b/>
      <sz val="12"/>
      <color theme="1"/>
      <name val="Calibri"/>
      <family val="2"/>
      <scheme val="minor"/>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FFFF0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4">
    <xf numFmtId="0" fontId="0" fillId="0" borderId="0"/>
    <xf numFmtId="42"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106">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0" fillId="0" borderId="1" xfId="0" applyBorder="1" applyAlignment="1">
      <alignment horizontal="justify" vertical="top"/>
    </xf>
    <xf numFmtId="0" fontId="2" fillId="0" borderId="1" xfId="0" applyFont="1" applyBorder="1" applyAlignment="1">
      <alignment horizontal="justify" vertical="top"/>
    </xf>
    <xf numFmtId="42" fontId="0" fillId="0" borderId="1" xfId="1"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ont="1" applyFill="1" applyBorder="1" applyAlignment="1">
      <alignment horizontal="center" vertical="top" wrapText="1"/>
    </xf>
    <xf numFmtId="0" fontId="0" fillId="7" borderId="2" xfId="0" applyFont="1" applyFill="1" applyBorder="1" applyAlignment="1">
      <alignment horizontal="left" vertical="top" wrapText="1"/>
    </xf>
    <xf numFmtId="0" fontId="0" fillId="7" borderId="3" xfId="0" applyFont="1" applyFill="1" applyBorder="1" applyAlignment="1">
      <alignment horizontal="left" vertical="top" wrapText="1"/>
    </xf>
    <xf numFmtId="0" fontId="0" fillId="0" borderId="1" xfId="0" applyBorder="1" applyAlignment="1">
      <alignment horizontal="justify" vertical="top"/>
    </xf>
    <xf numFmtId="0" fontId="0" fillId="0" borderId="4" xfId="0" applyBorder="1" applyAlignment="1">
      <alignment horizontal="justify" vertical="top"/>
    </xf>
    <xf numFmtId="0" fontId="0" fillId="0" borderId="2" xfId="0" applyBorder="1" applyAlignment="1">
      <alignment horizontal="justify" vertical="top"/>
    </xf>
    <xf numFmtId="0" fontId="2" fillId="4" borderId="4" xfId="0" applyFont="1" applyFill="1" applyBorder="1" applyAlignment="1">
      <alignment horizontal="justify" vertical="top" wrapText="1"/>
    </xf>
    <xf numFmtId="0" fontId="2" fillId="0" borderId="1" xfId="0" applyFont="1" applyBorder="1" applyAlignment="1">
      <alignment horizontal="justify" vertical="top"/>
    </xf>
    <xf numFmtId="0" fontId="2" fillId="0" borderId="1" xfId="0" applyFont="1" applyBorder="1" applyAlignment="1">
      <alignment horizontal="justify" vertical="top" wrapText="1"/>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2" xfId="0" applyBorder="1" applyAlignment="1">
      <alignment horizontal="justify" vertical="top"/>
    </xf>
    <xf numFmtId="42" fontId="4" fillId="7" borderId="1" xfId="1" applyFont="1" applyFill="1" applyBorder="1" applyAlignment="1">
      <alignment horizontal="center" vertical="top"/>
    </xf>
    <xf numFmtId="9" fontId="0" fillId="0" borderId="0" xfId="2" applyFont="1"/>
    <xf numFmtId="9" fontId="0" fillId="0" borderId="0" xfId="0" applyNumberFormat="1"/>
    <xf numFmtId="0" fontId="5" fillId="2" borderId="8" xfId="0" applyFont="1" applyFill="1" applyBorder="1" applyAlignment="1">
      <alignment horizontal="justify" vertical="top"/>
    </xf>
    <xf numFmtId="42" fontId="0" fillId="0" borderId="0" xfId="0" applyNumberFormat="1"/>
    <xf numFmtId="9" fontId="0" fillId="0" borderId="0" xfId="1" applyNumberFormat="1" applyFont="1"/>
    <xf numFmtId="0" fontId="0" fillId="0" borderId="0" xfId="0" applyAlignment="1">
      <alignment vertical="center"/>
    </xf>
    <xf numFmtId="0" fontId="2" fillId="0" borderId="1" xfId="0" applyFont="1" applyBorder="1" applyAlignment="1">
      <alignment horizontal="justify" vertical="center" wrapText="1"/>
    </xf>
    <xf numFmtId="0" fontId="2" fillId="7" borderId="1" xfId="0" applyFont="1" applyFill="1" applyBorder="1" applyAlignment="1">
      <alignment horizontal="justify" vertical="center" wrapText="1"/>
    </xf>
    <xf numFmtId="42" fontId="2" fillId="7" borderId="1" xfId="1" applyFont="1" applyFill="1" applyBorder="1" applyAlignment="1">
      <alignment horizontal="justify" vertical="center" wrapText="1"/>
    </xf>
    <xf numFmtId="0" fontId="0" fillId="0" borderId="1" xfId="0" applyBorder="1" applyAlignment="1">
      <alignment horizontal="justify" vertical="center"/>
    </xf>
    <xf numFmtId="42" fontId="1" fillId="7" borderId="1" xfId="1" applyFont="1" applyFill="1" applyBorder="1" applyAlignment="1">
      <alignment horizontal="center" vertical="top"/>
    </xf>
    <xf numFmtId="0" fontId="2" fillId="0" borderId="1" xfId="0" applyFont="1" applyBorder="1" applyAlignment="1">
      <alignment horizontal="left" vertical="center" wrapText="1"/>
    </xf>
    <xf numFmtId="0" fontId="0" fillId="8" borderId="1" xfId="0" applyFill="1" applyBorder="1" applyAlignment="1">
      <alignment vertical="top" wrapText="1"/>
    </xf>
    <xf numFmtId="0" fontId="0" fillId="0" borderId="1" xfId="0" applyBorder="1" applyAlignment="1">
      <alignment horizontal="justify" vertical="center"/>
    </xf>
    <xf numFmtId="0" fontId="2" fillId="0" borderId="1" xfId="0" applyFont="1" applyBorder="1" applyAlignment="1">
      <alignment horizontal="justify" vertical="center" wrapText="1"/>
    </xf>
    <xf numFmtId="49" fontId="0" fillId="0" borderId="1" xfId="0" applyNumberFormat="1" applyBorder="1" applyAlignment="1">
      <alignment horizontal="justify" vertical="center"/>
    </xf>
    <xf numFmtId="0" fontId="2" fillId="0" borderId="1" xfId="0" applyFont="1" applyBorder="1" applyAlignment="1">
      <alignment horizontal="justify" vertical="center"/>
    </xf>
    <xf numFmtId="0" fontId="0" fillId="0" borderId="1" xfId="0" applyBorder="1" applyAlignment="1">
      <alignment horizontal="justify" vertical="center" wrapText="1"/>
    </xf>
    <xf numFmtId="14" fontId="0" fillId="0" borderId="1" xfId="0" applyNumberFormat="1" applyBorder="1" applyAlignment="1">
      <alignment horizontal="justify" vertical="center"/>
    </xf>
    <xf numFmtId="0" fontId="7" fillId="0" borderId="1" xfId="0" applyFont="1" applyBorder="1" applyAlignment="1">
      <alignment horizontal="justify" vertical="center" wrapText="1"/>
    </xf>
    <xf numFmtId="0" fontId="7" fillId="0" borderId="1" xfId="0" applyFont="1" applyBorder="1" applyAlignment="1">
      <alignment horizontal="justify" vertical="center"/>
    </xf>
    <xf numFmtId="0" fontId="3" fillId="2" borderId="0" xfId="0" applyFont="1" applyFill="1" applyAlignment="1">
      <alignment horizontal="center" vertical="center"/>
    </xf>
    <xf numFmtId="0" fontId="0" fillId="0" borderId="2" xfId="0" applyBorder="1" applyAlignment="1">
      <alignment horizontal="justify" vertical="center" wrapText="1"/>
    </xf>
    <xf numFmtId="0" fontId="0" fillId="0" borderId="3" xfId="0" applyBorder="1" applyAlignment="1">
      <alignment horizontal="justify" vertical="center" wrapText="1"/>
    </xf>
    <xf numFmtId="0" fontId="0" fillId="0" borderId="2" xfId="0" applyBorder="1" applyAlignment="1">
      <alignment horizontal="left" vertical="center"/>
    </xf>
    <xf numFmtId="0" fontId="0" fillId="0" borderId="3" xfId="0" applyBorder="1" applyAlignment="1">
      <alignment horizontal="left" vertical="center"/>
    </xf>
    <xf numFmtId="0" fontId="0" fillId="0" borderId="2" xfId="0" applyBorder="1" applyAlignment="1">
      <alignment horizontal="left" vertical="center" wrapText="1"/>
    </xf>
    <xf numFmtId="0" fontId="0" fillId="0" borderId="3" xfId="0" applyBorder="1" applyAlignment="1">
      <alignment horizontal="left" vertical="center" wrapText="1"/>
    </xf>
    <xf numFmtId="42" fontId="0" fillId="0" borderId="1" xfId="1" applyFont="1" applyBorder="1" applyAlignment="1">
      <alignment horizontal="justify" vertical="center" wrapText="1"/>
    </xf>
    <xf numFmtId="0" fontId="0" fillId="0" borderId="1" xfId="0" applyBorder="1" applyAlignment="1">
      <alignment horizontal="justify" vertical="top"/>
    </xf>
    <xf numFmtId="0" fontId="3" fillId="2" borderId="4" xfId="0" applyFont="1" applyFill="1" applyBorder="1" applyAlignment="1">
      <alignment horizontal="center" vertical="top"/>
    </xf>
    <xf numFmtId="0" fontId="0" fillId="0" borderId="2" xfId="0" applyBorder="1" applyAlignment="1">
      <alignment horizontal="justify" vertical="top"/>
    </xf>
    <xf numFmtId="0" fontId="0" fillId="0" borderId="3" xfId="0" applyBorder="1" applyAlignment="1">
      <alignment horizontal="justify" vertical="top"/>
    </xf>
    <xf numFmtId="0" fontId="9" fillId="0" borderId="1" xfId="0" applyFont="1" applyBorder="1" applyAlignment="1">
      <alignment horizontal="justify" vertical="top"/>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4" fillId="2" borderId="4" xfId="0" applyFont="1" applyFill="1" applyBorder="1" applyAlignment="1">
      <alignment horizontal="justify"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0" fillId="0" borderId="2" xfId="0" applyBorder="1" applyAlignment="1">
      <alignment horizontal="left" vertical="top"/>
    </xf>
    <xf numFmtId="0" fontId="0" fillId="0" borderId="3" xfId="0" applyBorder="1" applyAlignment="1">
      <alignment horizontal="left" vertical="top"/>
    </xf>
    <xf numFmtId="0" fontId="0" fillId="0" borderId="2" xfId="0" applyBorder="1" applyAlignment="1">
      <alignment horizontal="center" vertical="top"/>
    </xf>
    <xf numFmtId="0" fontId="0" fillId="0" borderId="3" xfId="0" applyBorder="1" applyAlignment="1">
      <alignment horizontal="center"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0" fillId="7" borderId="2" xfId="0" applyFont="1" applyFill="1" applyBorder="1" applyAlignment="1">
      <alignment horizontal="left" vertical="top" wrapText="1"/>
    </xf>
    <xf numFmtId="0" fontId="0" fillId="7" borderId="3" xfId="0" applyFont="1" applyFill="1" applyBorder="1" applyAlignment="1">
      <alignment horizontal="left" vertical="top" wrapText="1"/>
    </xf>
    <xf numFmtId="0" fontId="4" fillId="6" borderId="2" xfId="0" applyFont="1" applyFill="1" applyBorder="1" applyAlignment="1">
      <alignment horizontal="center" vertical="top"/>
    </xf>
    <xf numFmtId="0" fontId="4" fillId="6" borderId="3" xfId="0" applyFont="1" applyFill="1" applyBorder="1" applyAlignment="1">
      <alignment horizontal="center" vertical="top"/>
    </xf>
    <xf numFmtId="0" fontId="2" fillId="0" borderId="1" xfId="0" applyFont="1" applyBorder="1" applyAlignment="1">
      <alignment horizontal="justify" vertical="top"/>
    </xf>
    <xf numFmtId="42" fontId="0" fillId="5" borderId="2" xfId="1" applyFont="1" applyFill="1" applyBorder="1" applyAlignment="1">
      <alignment horizontal="justify" vertical="top"/>
    </xf>
    <xf numFmtId="42" fontId="0" fillId="5" borderId="3" xfId="1" applyFont="1" applyFill="1" applyBorder="1" applyAlignment="1">
      <alignment horizontal="justify" vertical="top"/>
    </xf>
    <xf numFmtId="0" fontId="0" fillId="0" borderId="1" xfId="0" applyBorder="1" applyAlignment="1">
      <alignment horizontal="left" wrapText="1"/>
    </xf>
    <xf numFmtId="0" fontId="0" fillId="0" borderId="1" xfId="0" applyBorder="1" applyAlignment="1">
      <alignment horizontal="left"/>
    </xf>
    <xf numFmtId="0" fontId="0" fillId="0" borderId="2" xfId="0" applyBorder="1" applyAlignment="1">
      <alignment horizontal="center" vertical="center"/>
    </xf>
    <xf numFmtId="0" fontId="0" fillId="0" borderId="3" xfId="0" applyBorder="1" applyAlignment="1">
      <alignment horizontal="center" vertical="center"/>
    </xf>
    <xf numFmtId="42" fontId="0" fillId="5" borderId="0" xfId="1" applyFont="1" applyFill="1" applyBorder="1" applyAlignment="1">
      <alignment horizontal="center" vertical="top"/>
    </xf>
    <xf numFmtId="0" fontId="0" fillId="0" borderId="7" xfId="0" applyBorder="1" applyAlignment="1">
      <alignment horizontal="center" vertical="top"/>
    </xf>
    <xf numFmtId="0" fontId="0" fillId="0" borderId="8" xfId="0" applyBorder="1" applyAlignment="1">
      <alignment horizontal="center" vertical="top"/>
    </xf>
    <xf numFmtId="42" fontId="0" fillId="5" borderId="2" xfId="1" applyFont="1" applyFill="1" applyBorder="1" applyAlignment="1">
      <alignment horizontal="center" vertical="top"/>
    </xf>
    <xf numFmtId="42" fontId="0" fillId="5" borderId="3" xfId="1" applyFont="1" applyFill="1" applyBorder="1" applyAlignment="1">
      <alignment horizontal="center" vertical="top"/>
    </xf>
    <xf numFmtId="0" fontId="0" fillId="4" borderId="5" xfId="0" applyFont="1" applyFill="1" applyBorder="1" applyAlignment="1">
      <alignment horizontal="left" vertical="top" wrapText="1"/>
    </xf>
    <xf numFmtId="0" fontId="0" fillId="4" borderId="7" xfId="0" applyFont="1" applyFill="1" applyBorder="1" applyAlignment="1">
      <alignment horizontal="left" vertical="top" wrapText="1"/>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xf numFmtId="0" fontId="0" fillId="0" borderId="1" xfId="0" applyBorder="1" applyAlignment="1">
      <alignment horizontal="center" vertical="top"/>
    </xf>
    <xf numFmtId="44" fontId="0" fillId="0" borderId="1" xfId="3" applyFont="1" applyBorder="1" applyAlignment="1">
      <alignment horizontal="justify" vertical="top"/>
    </xf>
    <xf numFmtId="44" fontId="0" fillId="0" borderId="1" xfId="0" applyNumberFormat="1" applyBorder="1" applyAlignment="1">
      <alignment horizontal="justify" vertical="top"/>
    </xf>
  </cellXfs>
  <cellStyles count="4">
    <cellStyle name="Moneda" xfId="3"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49</xdr:row>
      <xdr:rowOff>0</xdr:rowOff>
    </xdr:from>
    <xdr:to>
      <xdr:col>3</xdr:col>
      <xdr:colOff>0</xdr:colOff>
      <xdr:row>69</xdr:row>
      <xdr:rowOff>132857</xdr:rowOff>
    </xdr:to>
    <xdr:pic>
      <xdr:nvPicPr>
        <xdr:cNvPr id="2" name="Imagen 1">
          <a:extLst>
            <a:ext uri="{FF2B5EF4-FFF2-40B4-BE49-F238E27FC236}">
              <a16:creationId xmlns:a16="http://schemas.microsoft.com/office/drawing/2014/main" id="{55C1511F-0583-4D41-859D-2D6F0F8BA57E}"/>
            </a:ext>
          </a:extLst>
        </xdr:cNvPr>
        <xdr:cNvPicPr>
          <a:picLocks noChangeAspect="1"/>
        </xdr:cNvPicPr>
      </xdr:nvPicPr>
      <xdr:blipFill>
        <a:blip xmlns:r="http://schemas.openxmlformats.org/officeDocument/2006/relationships" r:embed="rId1"/>
        <a:stretch>
          <a:fillRect/>
        </a:stretch>
      </xdr:blipFill>
      <xdr:spPr>
        <a:xfrm>
          <a:off x="0" y="9391650"/>
          <a:ext cx="6848475" cy="3942857"/>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Hoja1"/>
      <sheetName val="Parametros"/>
      <sheetName val="Hoja3"/>
    </sheetNames>
    <sheetDataSet>
      <sheetData sheetId="0">
        <row r="3">
          <cell r="S3" t="str">
            <v>En contra</v>
          </cell>
        </row>
        <row r="4">
          <cell r="S4" t="str">
            <v>A Favor</v>
          </cell>
        </row>
      </sheetData>
      <sheetData sheetId="1">
        <row r="3">
          <cell r="A3" t="str">
            <v>Remota</v>
          </cell>
        </row>
        <row r="4">
          <cell r="A4" t="str">
            <v>Eventual</v>
          </cell>
        </row>
        <row r="5">
          <cell r="A5" t="str">
            <v>Probable</v>
          </cell>
        </row>
      </sheetData>
      <sheetData sheetId="2"/>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3" tint="-0.499984740745262"/>
  </sheetPr>
  <dimension ref="A1:F83"/>
  <sheetViews>
    <sheetView topLeftCell="A31" zoomScale="115" zoomScaleNormal="115" workbookViewId="0">
      <selection activeCell="B37" sqref="B37:C37"/>
    </sheetView>
  </sheetViews>
  <sheetFormatPr baseColWidth="10" defaultColWidth="0" defaultRowHeight="14.6" x14ac:dyDescent="0.4"/>
  <cols>
    <col min="1" max="1" width="38.3828125" style="9" customWidth="1"/>
    <col min="2" max="2" width="63.3046875" style="9" customWidth="1"/>
    <col min="3" max="3" width="12.3828125" style="9" hidden="1" customWidth="1"/>
    <col min="4" max="4" width="11.3828125" style="2" hidden="1" customWidth="1"/>
    <col min="5" max="6" width="0" style="2" hidden="1" customWidth="1"/>
    <col min="7" max="16384" width="11.3828125" style="2" hidden="1"/>
  </cols>
  <sheetData>
    <row r="1" spans="1:3" s="35" customFormat="1" ht="18.45" x14ac:dyDescent="0.4">
      <c r="A1" s="51" t="s">
        <v>50</v>
      </c>
      <c r="B1" s="51"/>
      <c r="C1" s="51"/>
    </row>
    <row r="2" spans="1:3" s="35" customFormat="1" x14ac:dyDescent="0.4">
      <c r="A2" s="36" t="s">
        <v>129</v>
      </c>
      <c r="B2" s="45" t="s">
        <v>135</v>
      </c>
      <c r="C2" s="45"/>
    </row>
    <row r="3" spans="1:3" s="35" customFormat="1" x14ac:dyDescent="0.4">
      <c r="A3" s="36" t="s">
        <v>0</v>
      </c>
      <c r="B3" s="43" t="s">
        <v>136</v>
      </c>
      <c r="C3" s="43"/>
    </row>
    <row r="4" spans="1:3" s="35" customFormat="1" ht="26.25" customHeight="1" x14ac:dyDescent="0.4">
      <c r="A4" s="36" t="s">
        <v>121</v>
      </c>
      <c r="B4" s="56" t="s">
        <v>137</v>
      </c>
      <c r="C4" s="57"/>
    </row>
    <row r="5" spans="1:3" s="35" customFormat="1" x14ac:dyDescent="0.4">
      <c r="A5" s="36" t="s">
        <v>122</v>
      </c>
      <c r="B5" s="46" t="s">
        <v>138</v>
      </c>
      <c r="C5" s="43"/>
    </row>
    <row r="6" spans="1:3" s="35" customFormat="1" x14ac:dyDescent="0.4">
      <c r="A6" s="36" t="s">
        <v>118</v>
      </c>
      <c r="B6" s="43" t="s">
        <v>139</v>
      </c>
      <c r="C6" s="43"/>
    </row>
    <row r="7" spans="1:3" s="35" customFormat="1" x14ac:dyDescent="0.4">
      <c r="A7" s="37" t="s">
        <v>119</v>
      </c>
      <c r="B7" s="54" t="s">
        <v>89</v>
      </c>
      <c r="C7" s="55"/>
    </row>
    <row r="8" spans="1:3" s="35" customFormat="1" x14ac:dyDescent="0.4">
      <c r="A8" s="37" t="s">
        <v>2</v>
      </c>
      <c r="B8" s="43"/>
      <c r="C8" s="43"/>
    </row>
    <row r="9" spans="1:3" s="35" customFormat="1" x14ac:dyDescent="0.4">
      <c r="A9" s="37" t="s">
        <v>130</v>
      </c>
      <c r="B9" s="43" t="s">
        <v>13</v>
      </c>
      <c r="C9" s="43"/>
    </row>
    <row r="10" spans="1:3" s="35" customFormat="1" x14ac:dyDescent="0.4">
      <c r="A10" s="37" t="s">
        <v>89</v>
      </c>
      <c r="B10" s="54" t="s">
        <v>140</v>
      </c>
      <c r="C10" s="55"/>
    </row>
    <row r="11" spans="1:3" s="35" customFormat="1" x14ac:dyDescent="0.4">
      <c r="A11" s="37" t="s">
        <v>14</v>
      </c>
      <c r="B11" s="47"/>
      <c r="C11" s="47"/>
    </row>
    <row r="12" spans="1:3" s="35" customFormat="1" ht="30" customHeight="1" x14ac:dyDescent="0.4">
      <c r="A12" s="38" t="s">
        <v>131</v>
      </c>
      <c r="B12" s="47"/>
      <c r="C12" s="47"/>
    </row>
    <row r="13" spans="1:3" s="35" customFormat="1" ht="30" customHeight="1" x14ac:dyDescent="0.4">
      <c r="A13" s="36" t="s">
        <v>120</v>
      </c>
      <c r="B13" s="47" t="s">
        <v>141</v>
      </c>
      <c r="C13" s="47"/>
    </row>
    <row r="14" spans="1:3" s="35" customFormat="1" x14ac:dyDescent="0.4">
      <c r="A14" s="36" t="s">
        <v>15</v>
      </c>
      <c r="B14" s="43"/>
      <c r="C14" s="43"/>
    </row>
    <row r="15" spans="1:3" s="35" customFormat="1" x14ac:dyDescent="0.4">
      <c r="A15" s="36" t="s">
        <v>16</v>
      </c>
      <c r="B15" s="43"/>
      <c r="C15" s="43"/>
    </row>
    <row r="16" spans="1:3" s="35" customFormat="1" x14ac:dyDescent="0.4">
      <c r="A16" s="36" t="s">
        <v>17</v>
      </c>
      <c r="B16" s="43"/>
      <c r="C16" s="43"/>
    </row>
    <row r="17" spans="1:3" s="35" customFormat="1" x14ac:dyDescent="0.4">
      <c r="A17" s="36" t="s">
        <v>123</v>
      </c>
      <c r="B17" s="43"/>
      <c r="C17" s="43"/>
    </row>
    <row r="18" spans="1:3" s="35" customFormat="1" ht="15" customHeight="1" x14ac:dyDescent="0.4">
      <c r="A18" s="36" t="s">
        <v>124</v>
      </c>
      <c r="B18" s="47"/>
      <c r="C18" s="47"/>
    </row>
    <row r="19" spans="1:3" s="35" customFormat="1" x14ac:dyDescent="0.4">
      <c r="A19" s="36" t="s">
        <v>125</v>
      </c>
      <c r="B19" s="47"/>
      <c r="C19" s="47"/>
    </row>
    <row r="20" spans="1:3" s="35" customFormat="1" ht="30" customHeight="1" x14ac:dyDescent="0.4">
      <c r="A20" s="36" t="s">
        <v>19</v>
      </c>
      <c r="B20" s="58"/>
      <c r="C20" s="58"/>
    </row>
    <row r="21" spans="1:3" s="35" customFormat="1" x14ac:dyDescent="0.4">
      <c r="A21" s="36" t="s">
        <v>126</v>
      </c>
      <c r="B21" s="43"/>
      <c r="C21" s="43"/>
    </row>
    <row r="22" spans="1:3" s="35" customFormat="1" ht="29.15" x14ac:dyDescent="0.4">
      <c r="A22" s="36" t="s">
        <v>127</v>
      </c>
      <c r="B22" s="43"/>
      <c r="C22" s="43"/>
    </row>
    <row r="23" spans="1:3" s="35" customFormat="1" ht="29.25" customHeight="1" x14ac:dyDescent="0.4">
      <c r="A23" s="36" t="s">
        <v>128</v>
      </c>
      <c r="B23" s="47"/>
      <c r="C23" s="47"/>
    </row>
    <row r="24" spans="1:3" s="35" customFormat="1" x14ac:dyDescent="0.4">
      <c r="A24" s="36" t="s">
        <v>3</v>
      </c>
      <c r="B24" s="47" t="s">
        <v>143</v>
      </c>
      <c r="C24" s="47"/>
    </row>
    <row r="25" spans="1:3" s="35" customFormat="1" x14ac:dyDescent="0.4">
      <c r="A25" s="36" t="s">
        <v>4</v>
      </c>
      <c r="B25" s="47"/>
      <c r="C25" s="47"/>
    </row>
    <row r="26" spans="1:3" s="35" customFormat="1" x14ac:dyDescent="0.4">
      <c r="A26" s="36" t="s">
        <v>5</v>
      </c>
      <c r="B26" s="47" t="s">
        <v>142</v>
      </c>
      <c r="C26" s="47"/>
    </row>
    <row r="27" spans="1:3" s="35" customFormat="1" x14ac:dyDescent="0.4">
      <c r="A27" s="36" t="s">
        <v>33</v>
      </c>
      <c r="B27" s="52" t="s">
        <v>144</v>
      </c>
      <c r="C27" s="53"/>
    </row>
    <row r="28" spans="1:3" s="35" customFormat="1" x14ac:dyDescent="0.4">
      <c r="A28" s="44" t="s">
        <v>6</v>
      </c>
      <c r="B28" s="49" t="s">
        <v>155</v>
      </c>
      <c r="C28" s="50"/>
    </row>
    <row r="29" spans="1:3" s="35" customFormat="1" x14ac:dyDescent="0.4">
      <c r="A29" s="44"/>
      <c r="B29" s="50"/>
      <c r="C29" s="50"/>
    </row>
    <row r="30" spans="1:3" s="35" customFormat="1" ht="270" customHeight="1" x14ac:dyDescent="0.4">
      <c r="A30" s="44"/>
      <c r="B30" s="50"/>
      <c r="C30" s="50"/>
    </row>
    <row r="31" spans="1:3" s="35" customFormat="1" x14ac:dyDescent="0.4">
      <c r="A31" s="36" t="s">
        <v>7</v>
      </c>
      <c r="B31" s="43" t="s">
        <v>145</v>
      </c>
      <c r="C31" s="43"/>
    </row>
    <row r="32" spans="1:3" s="35" customFormat="1" x14ac:dyDescent="0.4">
      <c r="A32" s="36" t="s">
        <v>8</v>
      </c>
      <c r="B32" s="43"/>
      <c r="C32" s="43"/>
    </row>
    <row r="33" spans="1:3" s="35" customFormat="1" x14ac:dyDescent="0.4">
      <c r="A33" s="36" t="s">
        <v>9</v>
      </c>
      <c r="B33" s="43" t="s">
        <v>146</v>
      </c>
      <c r="C33" s="43"/>
    </row>
    <row r="34" spans="1:3" s="35" customFormat="1" ht="29.15" x14ac:dyDescent="0.4">
      <c r="A34" s="36" t="s">
        <v>10</v>
      </c>
      <c r="B34" s="43"/>
      <c r="C34" s="43"/>
    </row>
    <row r="35" spans="1:3" s="35" customFormat="1" x14ac:dyDescent="0.4">
      <c r="A35" s="36" t="s">
        <v>51</v>
      </c>
      <c r="B35" s="39" t="s">
        <v>147</v>
      </c>
      <c r="C35" s="39"/>
    </row>
    <row r="36" spans="1:3" s="35" customFormat="1" x14ac:dyDescent="0.4">
      <c r="A36" s="41" t="s">
        <v>11</v>
      </c>
      <c r="B36" s="48" t="s">
        <v>147</v>
      </c>
      <c r="C36" s="48"/>
    </row>
    <row r="37" spans="1:3" s="35" customFormat="1" x14ac:dyDescent="0.4">
      <c r="A37" s="36" t="s">
        <v>132</v>
      </c>
      <c r="B37" s="48" t="s">
        <v>158</v>
      </c>
      <c r="C37" s="43"/>
    </row>
    <row r="40" spans="1:3" ht="15" customHeight="1" x14ac:dyDescent="0.4"/>
    <row r="41" spans="1:3" ht="15" customHeight="1" x14ac:dyDescent="0.4"/>
    <row r="48" spans="1:3" ht="15" customHeight="1" x14ac:dyDescent="0.4"/>
    <row r="53" spans="6:6" ht="18" customHeight="1" x14ac:dyDescent="0.4"/>
    <row r="56" spans="6:6" x14ac:dyDescent="0.4">
      <c r="F56" s="4"/>
    </row>
    <row r="57" spans="6:6" x14ac:dyDescent="0.4">
      <c r="F57" s="4"/>
    </row>
    <row r="58" spans="6:6" x14ac:dyDescent="0.4">
      <c r="F58" s="4"/>
    </row>
    <row r="69" ht="36" customHeight="1" x14ac:dyDescent="0.4"/>
    <row r="81" ht="33.75" customHeight="1" x14ac:dyDescent="0.4"/>
    <row r="82" ht="33.75" customHeight="1" x14ac:dyDescent="0.4"/>
    <row r="83" ht="33.75" customHeight="1" x14ac:dyDescent="0.4"/>
  </sheetData>
  <dataConsolidate/>
  <mergeCells count="35">
    <mergeCell ref="B28:C30"/>
    <mergeCell ref="B26:C26"/>
    <mergeCell ref="A1:C1"/>
    <mergeCell ref="B27:C27"/>
    <mergeCell ref="B21:C21"/>
    <mergeCell ref="B22:C22"/>
    <mergeCell ref="B18:C18"/>
    <mergeCell ref="B7:C7"/>
    <mergeCell ref="B4:C4"/>
    <mergeCell ref="B10:C10"/>
    <mergeCell ref="B19:C19"/>
    <mergeCell ref="B20:C20"/>
    <mergeCell ref="B25:C25"/>
    <mergeCell ref="B24:C24"/>
    <mergeCell ref="B37:C37"/>
    <mergeCell ref="B36:C36"/>
    <mergeCell ref="B34:C34"/>
    <mergeCell ref="B33:C33"/>
    <mergeCell ref="B32:C32"/>
    <mergeCell ref="B31:C31"/>
    <mergeCell ref="A28:A30"/>
    <mergeCell ref="B2:C2"/>
    <mergeCell ref="B3:C3"/>
    <mergeCell ref="B5:C5"/>
    <mergeCell ref="B6:C6"/>
    <mergeCell ref="B8:C8"/>
    <mergeCell ref="B9:C9"/>
    <mergeCell ref="B11:C11"/>
    <mergeCell ref="B12:C12"/>
    <mergeCell ref="B13:C13"/>
    <mergeCell ref="B14:C14"/>
    <mergeCell ref="B15:C15"/>
    <mergeCell ref="B23:C23"/>
    <mergeCell ref="B16:C16"/>
    <mergeCell ref="B17:C17"/>
  </mergeCells>
  <printOptions horizontalCentered="1"/>
  <pageMargins left="0.51181102362204722" right="0.31496062992125984" top="0.74803149606299213" bottom="0.55118110236220474" header="0.31496062992125984" footer="0.9055118110236221"/>
  <pageSetup scale="90" orientation="portrait" r:id="rId1"/>
  <rowBreaks count="1" manualBreakCount="1">
    <brk id="30" max="16383" man="1"/>
  </rowBreaks>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000-000000000000}">
          <x14:formula1>
            <xm:f>Hoja2!$H$2:$H$5</xm:f>
          </x14:formula1>
          <xm:sqref>B18:C18</xm:sqref>
        </x14:dataValidation>
        <x14:dataValidation type="list" allowBlank="1" showInputMessage="1" showErrorMessage="1" xr:uid="{00000000-0002-0000-0000-000001000000}">
          <x14:formula1>
            <xm:f>Hoja2!$I$2:$I$6</xm:f>
          </x14:formula1>
          <xm:sqref>B23:C23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3" tint="-0.499984740745262"/>
  </sheetPr>
  <dimension ref="A1:C48"/>
  <sheetViews>
    <sheetView zoomScaleNormal="100" workbookViewId="0">
      <selection activeCell="B6" sqref="B6:C6"/>
    </sheetView>
  </sheetViews>
  <sheetFormatPr baseColWidth="10" defaultColWidth="0" defaultRowHeight="14.6" x14ac:dyDescent="0.4"/>
  <cols>
    <col min="1" max="1" width="38.84375" customWidth="1"/>
    <col min="2" max="2" width="19.15234375" customWidth="1"/>
    <col min="3" max="3" width="44.69140625" customWidth="1"/>
    <col min="4" max="16384" width="11.3828125" hidden="1"/>
  </cols>
  <sheetData>
    <row r="1" spans="1:3" ht="18.45" x14ac:dyDescent="0.4">
      <c r="A1" s="60" t="s">
        <v>49</v>
      </c>
      <c r="B1" s="60"/>
      <c r="C1" s="60"/>
    </row>
    <row r="2" spans="1:3" ht="15.75" customHeight="1" x14ac:dyDescent="0.4">
      <c r="A2" s="22" t="s">
        <v>31</v>
      </c>
      <c r="B2" s="74" t="s">
        <v>148</v>
      </c>
      <c r="C2" s="75"/>
    </row>
    <row r="3" spans="1:3" s="2" customFormat="1" x14ac:dyDescent="0.4">
      <c r="A3" s="26" t="s">
        <v>12</v>
      </c>
      <c r="B3" s="59" t="str">
        <f>'AUTOS  NOTA 322'!B2:C2</f>
        <v>73319408900220220001200</v>
      </c>
      <c r="C3" s="59"/>
    </row>
    <row r="4" spans="1:3" s="2" customFormat="1" x14ac:dyDescent="0.4">
      <c r="A4" s="26" t="s">
        <v>0</v>
      </c>
      <c r="B4" s="59" t="str">
        <f>'AUTOS  NOTA 322'!B3:C3</f>
        <v xml:space="preserve">J. Segundo Promiscuo Municipal del Guamo-Tol. </v>
      </c>
      <c r="C4" s="59"/>
    </row>
    <row r="5" spans="1:3" s="2" customFormat="1" x14ac:dyDescent="0.4">
      <c r="A5" s="26" t="s">
        <v>117</v>
      </c>
      <c r="B5" s="59" t="str">
        <f>'AUTOS  NOTA 322'!B4:C4</f>
        <v xml:space="preserve">JORGE EDUARDO SALAZAR (conductor), NORTESANTANDEREANA DE GAS S.A. E.S.P. (propietario) y ALLIANZ SEGUROS S.A. </v>
      </c>
      <c r="C5" s="59"/>
    </row>
    <row r="6" spans="1:3" s="2" customFormat="1" ht="15.9" x14ac:dyDescent="0.4">
      <c r="A6" s="26" t="s">
        <v>1</v>
      </c>
      <c r="B6" s="63" t="str">
        <f>'AUTOS  NOTA 322'!B5:C5</f>
        <v>MIGUEL ÁNGEL ÑÁÑEZ LEAL</v>
      </c>
      <c r="C6" s="63"/>
    </row>
    <row r="7" spans="1:3" s="2" customFormat="1" x14ac:dyDescent="0.4">
      <c r="A7" s="26" t="s">
        <v>118</v>
      </c>
      <c r="B7" s="59" t="str">
        <f>'AUTOS  NOTA 322'!B6:C6</f>
        <v>Demandada x Acción directa</v>
      </c>
      <c r="C7" s="59"/>
    </row>
    <row r="8" spans="1:3" x14ac:dyDescent="0.4">
      <c r="A8" s="22" t="s">
        <v>32</v>
      </c>
      <c r="B8" s="59" t="s">
        <v>149</v>
      </c>
      <c r="C8" s="59"/>
    </row>
    <row r="9" spans="1:3" x14ac:dyDescent="0.4">
      <c r="A9" s="22" t="s">
        <v>33</v>
      </c>
      <c r="B9" s="59" t="s">
        <v>150</v>
      </c>
      <c r="C9" s="59"/>
    </row>
    <row r="10" spans="1:3" x14ac:dyDescent="0.4">
      <c r="A10" s="22" t="s">
        <v>90</v>
      </c>
      <c r="B10" s="72" t="s">
        <v>151</v>
      </c>
      <c r="C10" s="73"/>
    </row>
    <row r="11" spans="1:3" x14ac:dyDescent="0.4">
      <c r="A11" s="22" t="s">
        <v>69</v>
      </c>
      <c r="B11" s="61" t="s">
        <v>86</v>
      </c>
      <c r="C11" s="62"/>
    </row>
    <row r="12" spans="1:3" x14ac:dyDescent="0.4">
      <c r="A12" s="22" t="s">
        <v>34</v>
      </c>
      <c r="B12" s="59" t="s">
        <v>152</v>
      </c>
      <c r="C12" s="59"/>
    </row>
    <row r="13" spans="1:3" x14ac:dyDescent="0.4">
      <c r="A13" s="22" t="s">
        <v>35</v>
      </c>
      <c r="B13" s="59" t="s">
        <v>38</v>
      </c>
      <c r="C13" s="59"/>
    </row>
    <row r="14" spans="1:3" x14ac:dyDescent="0.4">
      <c r="A14" s="22" t="s">
        <v>36</v>
      </c>
      <c r="B14" s="59" t="s">
        <v>38</v>
      </c>
      <c r="C14" s="59"/>
    </row>
    <row r="15" spans="1:3" x14ac:dyDescent="0.4">
      <c r="A15" s="64" t="s">
        <v>37</v>
      </c>
      <c r="B15" s="59"/>
      <c r="C15" s="59"/>
    </row>
    <row r="16" spans="1:3" x14ac:dyDescent="0.4">
      <c r="A16" s="65"/>
      <c r="B16" s="11" t="s">
        <v>47</v>
      </c>
      <c r="C16" s="11" t="s">
        <v>22</v>
      </c>
    </row>
    <row r="17" spans="1:3" x14ac:dyDescent="0.4">
      <c r="A17" s="65"/>
      <c r="B17" s="20"/>
      <c r="C17" s="20"/>
    </row>
    <row r="18" spans="1:3" x14ac:dyDescent="0.4">
      <c r="A18" s="65"/>
      <c r="B18" s="20"/>
      <c r="C18" s="20"/>
    </row>
    <row r="19" spans="1:3" x14ac:dyDescent="0.4">
      <c r="A19" s="66"/>
      <c r="B19" s="20"/>
      <c r="C19" s="20"/>
    </row>
    <row r="20" spans="1:3" x14ac:dyDescent="0.4">
      <c r="A20" s="22" t="s">
        <v>87</v>
      </c>
      <c r="B20" s="59" t="s">
        <v>39</v>
      </c>
      <c r="C20" s="59"/>
    </row>
    <row r="21" spans="1:3" x14ac:dyDescent="0.4">
      <c r="A21" s="22" t="s">
        <v>88</v>
      </c>
      <c r="B21" s="72" t="s">
        <v>39</v>
      </c>
      <c r="C21" s="73"/>
    </row>
    <row r="22" spans="1:3" x14ac:dyDescent="0.4">
      <c r="A22" s="22" t="s">
        <v>23</v>
      </c>
      <c r="B22" s="59"/>
      <c r="C22" s="59"/>
    </row>
    <row r="23" spans="1:3" x14ac:dyDescent="0.4">
      <c r="A23" s="22" t="s">
        <v>44</v>
      </c>
      <c r="B23" s="59" t="s">
        <v>39</v>
      </c>
      <c r="C23" s="59"/>
    </row>
    <row r="24" spans="1:3" x14ac:dyDescent="0.4">
      <c r="A24" s="22" t="s">
        <v>45</v>
      </c>
      <c r="B24" s="59">
        <v>0</v>
      </c>
      <c r="C24" s="59"/>
    </row>
    <row r="25" spans="1:3" x14ac:dyDescent="0.4">
      <c r="A25" s="21" t="s">
        <v>46</v>
      </c>
      <c r="B25" s="59" t="s">
        <v>39</v>
      </c>
      <c r="C25" s="59"/>
    </row>
    <row r="26" spans="1:3" x14ac:dyDescent="0.4">
      <c r="A26" s="69" t="s">
        <v>73</v>
      </c>
      <c r="B26" s="69"/>
      <c r="C26" s="69"/>
    </row>
    <row r="27" spans="1:3" x14ac:dyDescent="0.4">
      <c r="A27" s="70" t="s">
        <v>43</v>
      </c>
      <c r="B27" s="71"/>
      <c r="C27" s="12" t="s">
        <v>153</v>
      </c>
    </row>
    <row r="28" spans="1:3" x14ac:dyDescent="0.4">
      <c r="A28" s="70" t="s">
        <v>42</v>
      </c>
      <c r="B28" s="71"/>
      <c r="C28" s="12" t="s">
        <v>153</v>
      </c>
    </row>
    <row r="29" spans="1:3" x14ac:dyDescent="0.4">
      <c r="A29" s="70" t="s">
        <v>41</v>
      </c>
      <c r="B29" s="71"/>
      <c r="C29" s="13" t="s">
        <v>153</v>
      </c>
    </row>
    <row r="30" spans="1:3" x14ac:dyDescent="0.4">
      <c r="A30" s="70" t="s">
        <v>20</v>
      </c>
      <c r="B30" s="71"/>
      <c r="C30" s="12" t="s">
        <v>153</v>
      </c>
    </row>
    <row r="31" spans="1:3" x14ac:dyDescent="0.4">
      <c r="A31" s="70" t="s">
        <v>21</v>
      </c>
      <c r="B31" s="71"/>
      <c r="C31" s="12" t="s">
        <v>153</v>
      </c>
    </row>
    <row r="32" spans="1:3" x14ac:dyDescent="0.4">
      <c r="A32" s="70" t="s">
        <v>110</v>
      </c>
      <c r="B32" s="71"/>
      <c r="C32" s="14"/>
    </row>
    <row r="33" spans="1:3" x14ac:dyDescent="0.4">
      <c r="A33" s="67" t="s">
        <v>40</v>
      </c>
      <c r="B33" s="68"/>
      <c r="C33" s="15"/>
    </row>
    <row r="34" spans="1:3" x14ac:dyDescent="0.4">
      <c r="A34" s="67" t="s">
        <v>48</v>
      </c>
      <c r="B34" s="68"/>
      <c r="C34" s="16"/>
    </row>
    <row r="35" spans="1:3" x14ac:dyDescent="0.4">
      <c r="A35" s="76" t="s">
        <v>112</v>
      </c>
      <c r="B35" s="77"/>
      <c r="C35" s="16"/>
    </row>
    <row r="36" spans="1:3" x14ac:dyDescent="0.4">
      <c r="A36" s="78"/>
      <c r="B36" s="79"/>
      <c r="C36" s="16"/>
    </row>
    <row r="37" spans="1:3" x14ac:dyDescent="0.4">
      <c r="A37" s="80"/>
      <c r="B37" s="81"/>
      <c r="C37" s="16"/>
    </row>
    <row r="38" spans="1:3" x14ac:dyDescent="0.4">
      <c r="A38" s="82" t="s">
        <v>109</v>
      </c>
      <c r="B38" s="82"/>
      <c r="C38" s="82"/>
    </row>
    <row r="39" spans="1:3" x14ac:dyDescent="0.4">
      <c r="A39" s="18" t="s">
        <v>104</v>
      </c>
      <c r="B39" s="19"/>
      <c r="C39" s="16"/>
    </row>
    <row r="40" spans="1:3" x14ac:dyDescent="0.4">
      <c r="A40" s="67" t="s">
        <v>101</v>
      </c>
      <c r="B40" s="68"/>
      <c r="C40" s="16"/>
    </row>
    <row r="41" spans="1:3" x14ac:dyDescent="0.4">
      <c r="A41" s="67" t="s">
        <v>103</v>
      </c>
      <c r="B41" s="68"/>
      <c r="C41" s="16"/>
    </row>
    <row r="42" spans="1:3" x14ac:dyDescent="0.4">
      <c r="A42" s="18" t="s">
        <v>102</v>
      </c>
      <c r="B42" s="19"/>
      <c r="C42" s="16"/>
    </row>
    <row r="43" spans="1:3" x14ac:dyDescent="0.4">
      <c r="A43" s="18" t="s">
        <v>105</v>
      </c>
      <c r="B43" s="19"/>
      <c r="C43" s="16"/>
    </row>
    <row r="44" spans="1:3" x14ac:dyDescent="0.4">
      <c r="A44" s="83" t="s">
        <v>106</v>
      </c>
      <c r="B44" s="84"/>
      <c r="C44" s="16"/>
    </row>
    <row r="45" spans="1:3" x14ac:dyDescent="0.4">
      <c r="A45" s="18" t="s">
        <v>107</v>
      </c>
      <c r="B45" s="17"/>
      <c r="C45" s="16"/>
    </row>
    <row r="46" spans="1:3" x14ac:dyDescent="0.4">
      <c r="A46" s="83" t="s">
        <v>108</v>
      </c>
      <c r="B46" s="84"/>
      <c r="C46" s="16"/>
    </row>
    <row r="47" spans="1:3" x14ac:dyDescent="0.4">
      <c r="A47" s="67" t="s">
        <v>111</v>
      </c>
      <c r="B47" s="68"/>
      <c r="C47" s="16"/>
    </row>
    <row r="48" spans="1:3" ht="29.15" x14ac:dyDescent="0.4">
      <c r="A48" s="67" t="s">
        <v>112</v>
      </c>
      <c r="B48" s="68"/>
      <c r="C48" s="42" t="s">
        <v>154</v>
      </c>
    </row>
  </sheetData>
  <mergeCells count="39">
    <mergeCell ref="A47:B47"/>
    <mergeCell ref="A48:B48"/>
    <mergeCell ref="B10:C10"/>
    <mergeCell ref="B2:C2"/>
    <mergeCell ref="A35:B37"/>
    <mergeCell ref="A38:C38"/>
    <mergeCell ref="A40:B40"/>
    <mergeCell ref="A41:B41"/>
    <mergeCell ref="A44:B44"/>
    <mergeCell ref="A46:B46"/>
    <mergeCell ref="A29:B29"/>
    <mergeCell ref="A30:B30"/>
    <mergeCell ref="A31:B31"/>
    <mergeCell ref="B21:C21"/>
    <mergeCell ref="A32:B32"/>
    <mergeCell ref="A33:B33"/>
    <mergeCell ref="A34:B34"/>
    <mergeCell ref="B23:C23"/>
    <mergeCell ref="B24:C24"/>
    <mergeCell ref="B25:C25"/>
    <mergeCell ref="A26:C26"/>
    <mergeCell ref="A27:B27"/>
    <mergeCell ref="A28:B28"/>
    <mergeCell ref="B22:C22"/>
    <mergeCell ref="A1:C1"/>
    <mergeCell ref="B8:C8"/>
    <mergeCell ref="B9:C9"/>
    <mergeCell ref="B11:C11"/>
    <mergeCell ref="B12:C12"/>
    <mergeCell ref="B13:C13"/>
    <mergeCell ref="B3:C3"/>
    <mergeCell ref="B4:C4"/>
    <mergeCell ref="B5:C5"/>
    <mergeCell ref="B6:C6"/>
    <mergeCell ref="B7:C7"/>
    <mergeCell ref="B14:C14"/>
    <mergeCell ref="A15:A19"/>
    <mergeCell ref="B15:C15"/>
    <mergeCell ref="B20:C20"/>
  </mergeCells>
  <printOptions horizontalCentered="1"/>
  <pageMargins left="0.51181102362204722" right="0.51181102362204722" top="0.55118110236220474" bottom="0.55118110236220474" header="0.31496062992125984" footer="0.31496062992125984"/>
  <pageSetup paperSize="5" scale="90" orientation="portrait" horizontalDpi="0" verticalDpi="0" r:id="rId1"/>
  <drawing r:id="rId2"/>
  <extLst>
    <ext xmlns:x14="http://schemas.microsoft.com/office/spreadsheetml/2009/9/main" uri="{CCE6A557-97BC-4b89-ADB6-D9C93CAAB3DF}">
      <x14:dataValidations xmlns:xm="http://schemas.microsoft.com/office/excel/2006/main" count="3">
        <x14:dataValidation type="list" allowBlank="1" showInputMessage="1" showErrorMessage="1" xr:uid="{00000000-0002-0000-0100-000000000000}">
          <x14:formula1>
            <xm:f>Hoja2!$C$2:$C$4</xm:f>
          </x14:formula1>
          <xm:sqref>B15:C15</xm:sqref>
        </x14:dataValidation>
        <x14:dataValidation type="list" allowBlank="1" showInputMessage="1" showErrorMessage="1" xr:uid="{00000000-0002-0000-0100-000001000000}">
          <x14:formula1>
            <xm:f>Hoja2!$B$1:$B$2</xm:f>
          </x14:formula1>
          <xm:sqref>B25:C25 B13:C14 B20:C21 B23:C23</xm:sqref>
        </x14:dataValidation>
        <x14:dataValidation type="list" allowBlank="1" showInputMessage="1" showErrorMessage="1" xr:uid="{00000000-0002-0000-0100-000002000000}">
          <x14:formula1>
            <xm:f>Hoja2!$E$2:$E$8</xm:f>
          </x14:formula1>
          <xm:sqref>B22:C22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3" tint="-0.499984740745262"/>
  </sheetPr>
  <dimension ref="A1:I30"/>
  <sheetViews>
    <sheetView topLeftCell="A13" zoomScaleNormal="100" workbookViewId="0">
      <selection activeCell="B19" sqref="B19:C19"/>
    </sheetView>
  </sheetViews>
  <sheetFormatPr baseColWidth="10" defaultColWidth="0" defaultRowHeight="14.6" x14ac:dyDescent="0.4"/>
  <cols>
    <col min="1" max="1" width="40" customWidth="1"/>
    <col min="2" max="2" width="23.69140625" customWidth="1"/>
    <col min="3" max="3" width="39" customWidth="1"/>
    <col min="4" max="8" width="11.3828125" hidden="1" customWidth="1"/>
    <col min="9" max="9" width="12" hidden="1" customWidth="1"/>
    <col min="10" max="16384" width="11.3828125" hidden="1"/>
  </cols>
  <sheetData>
    <row r="1" spans="1:9" ht="18.45" x14ac:dyDescent="0.4">
      <c r="A1" s="60" t="s">
        <v>52</v>
      </c>
      <c r="B1" s="60"/>
      <c r="C1" s="60"/>
    </row>
    <row r="2" spans="1:9" x14ac:dyDescent="0.4">
      <c r="A2" s="28" t="s">
        <v>31</v>
      </c>
      <c r="B2" s="74" t="s">
        <v>156</v>
      </c>
      <c r="C2" s="75"/>
    </row>
    <row r="3" spans="1:9" x14ac:dyDescent="0.4">
      <c r="A3" s="26" t="s">
        <v>12</v>
      </c>
      <c r="B3" s="59" t="str">
        <f>'AUTOS  NOTA 322'!B2:C2</f>
        <v>73319408900220220001200</v>
      </c>
      <c r="C3" s="59"/>
    </row>
    <row r="4" spans="1:9" x14ac:dyDescent="0.4">
      <c r="A4" s="26" t="s">
        <v>0</v>
      </c>
      <c r="B4" s="59" t="str">
        <f>'AUTOS  NOTA 322'!B3:C3</f>
        <v xml:space="preserve">J. Segundo Promiscuo Municipal del Guamo-Tol. </v>
      </c>
      <c r="C4" s="59"/>
    </row>
    <row r="5" spans="1:9" ht="33.75" customHeight="1" x14ac:dyDescent="0.4">
      <c r="A5" s="26" t="s">
        <v>121</v>
      </c>
      <c r="B5" s="59" t="str">
        <f>'AUTOS  NOTA 322'!B4:C4</f>
        <v xml:space="preserve">JORGE EDUARDO SALAZAR (conductor), NORTESANTANDEREANA DE GAS S.A. E.S.P. (propietario) y ALLIANZ SEGUROS S.A. </v>
      </c>
      <c r="C5" s="59"/>
    </row>
    <row r="6" spans="1:9" ht="15.9" x14ac:dyDescent="0.4">
      <c r="A6" s="26" t="s">
        <v>122</v>
      </c>
      <c r="B6" s="63" t="str">
        <f>'AUTOS  NOTA 322'!B5:C5</f>
        <v>MIGUEL ÁNGEL ÑÁÑEZ LEAL</v>
      </c>
      <c r="C6" s="63"/>
    </row>
    <row r="7" spans="1:9" x14ac:dyDescent="0.4">
      <c r="A7" s="26" t="s">
        <v>118</v>
      </c>
      <c r="B7" s="59" t="str">
        <f>'AUTOS  NOTA 322'!B6:C6</f>
        <v>Demandada x Acción directa</v>
      </c>
      <c r="C7" s="59"/>
    </row>
    <row r="8" spans="1:9" ht="29.15" x14ac:dyDescent="0.4">
      <c r="A8" s="26" t="s">
        <v>55</v>
      </c>
      <c r="B8" s="88">
        <f>SUM(C10,C11,C13,C14,C16)</f>
        <v>97760000</v>
      </c>
      <c r="C8" s="89"/>
    </row>
    <row r="9" spans="1:9" x14ac:dyDescent="0.4">
      <c r="A9" s="87" t="s">
        <v>56</v>
      </c>
      <c r="B9" s="85" t="s">
        <v>57</v>
      </c>
      <c r="C9" s="86"/>
    </row>
    <row r="10" spans="1:9" x14ac:dyDescent="0.4">
      <c r="A10" s="87"/>
      <c r="B10" s="6" t="s">
        <v>58</v>
      </c>
      <c r="C10" s="8">
        <v>27760000</v>
      </c>
    </row>
    <row r="11" spans="1:9" x14ac:dyDescent="0.4">
      <c r="A11" s="87"/>
      <c r="B11" s="6" t="s">
        <v>59</v>
      </c>
      <c r="C11" s="8">
        <v>70000000</v>
      </c>
    </row>
    <row r="12" spans="1:9" x14ac:dyDescent="0.4">
      <c r="A12" s="87"/>
      <c r="B12" s="85" t="s">
        <v>60</v>
      </c>
      <c r="C12" s="86"/>
    </row>
    <row r="13" spans="1:9" x14ac:dyDescent="0.4">
      <c r="A13" s="87"/>
      <c r="B13" s="6" t="s">
        <v>133</v>
      </c>
      <c r="C13" s="40"/>
    </row>
    <row r="14" spans="1:9" x14ac:dyDescent="0.4">
      <c r="A14" s="87"/>
      <c r="B14" s="20" t="s">
        <v>134</v>
      </c>
      <c r="C14" s="40"/>
      <c r="E14" t="s">
        <v>68</v>
      </c>
      <c r="F14" s="30">
        <v>0.7</v>
      </c>
    </row>
    <row r="15" spans="1:9" x14ac:dyDescent="0.4">
      <c r="A15" s="87"/>
      <c r="B15" s="85" t="s">
        <v>116</v>
      </c>
      <c r="C15" s="86"/>
      <c r="E15" t="s">
        <v>67</v>
      </c>
      <c r="F15" s="31">
        <v>0.3</v>
      </c>
      <c r="I15" s="33"/>
    </row>
    <row r="16" spans="1:9" x14ac:dyDescent="0.4">
      <c r="A16" s="87"/>
      <c r="B16" s="20"/>
      <c r="C16" s="29"/>
      <c r="F16" s="34"/>
      <c r="I16" s="33"/>
    </row>
    <row r="17" spans="1:3" ht="23.25" customHeight="1" x14ac:dyDescent="0.4">
      <c r="A17" s="7" t="s">
        <v>53</v>
      </c>
      <c r="B17" s="92" t="s">
        <v>68</v>
      </c>
      <c r="C17" s="93"/>
    </row>
    <row r="18" spans="1:3" ht="58.3" x14ac:dyDescent="0.4">
      <c r="A18" s="5" t="s">
        <v>54</v>
      </c>
      <c r="B18" s="99" t="s">
        <v>159</v>
      </c>
      <c r="C18" s="100"/>
    </row>
    <row r="19" spans="1:3" ht="58.5" customHeight="1" x14ac:dyDescent="0.4">
      <c r="A19" s="23" t="s">
        <v>61</v>
      </c>
      <c r="B19" s="94">
        <f>SUM(C21:C22,C24:C25,C27)</f>
        <v>70000000</v>
      </c>
      <c r="C19" s="94"/>
    </row>
    <row r="20" spans="1:3" x14ac:dyDescent="0.4">
      <c r="A20" s="7" t="s">
        <v>62</v>
      </c>
      <c r="B20" s="101" t="s">
        <v>57</v>
      </c>
      <c r="C20" s="102"/>
    </row>
    <row r="21" spans="1:3" x14ac:dyDescent="0.4">
      <c r="A21" s="95"/>
      <c r="B21" s="6" t="s">
        <v>58</v>
      </c>
      <c r="C21" s="8">
        <v>10000000</v>
      </c>
    </row>
    <row r="22" spans="1:3" x14ac:dyDescent="0.4">
      <c r="A22" s="96"/>
      <c r="B22" s="6" t="s">
        <v>59</v>
      </c>
      <c r="C22" s="8">
        <v>60000000</v>
      </c>
    </row>
    <row r="23" spans="1:3" x14ac:dyDescent="0.4">
      <c r="A23" s="96"/>
      <c r="B23" s="85" t="s">
        <v>60</v>
      </c>
      <c r="C23" s="86"/>
    </row>
    <row r="24" spans="1:3" x14ac:dyDescent="0.4">
      <c r="A24" s="96"/>
      <c r="B24" s="20" t="s">
        <v>58</v>
      </c>
      <c r="C24" s="8">
        <v>0</v>
      </c>
    </row>
    <row r="25" spans="1:3" x14ac:dyDescent="0.4">
      <c r="A25" s="96"/>
      <c r="B25" s="20" t="s">
        <v>59</v>
      </c>
      <c r="C25" s="8">
        <v>0</v>
      </c>
    </row>
    <row r="26" spans="1:3" x14ac:dyDescent="0.4">
      <c r="A26" s="96"/>
      <c r="B26" s="85" t="s">
        <v>116</v>
      </c>
      <c r="C26" s="86"/>
    </row>
    <row r="27" spans="1:3" x14ac:dyDescent="0.4">
      <c r="A27" s="96"/>
      <c r="B27" s="20"/>
      <c r="C27" s="8">
        <v>0</v>
      </c>
    </row>
    <row r="28" spans="1:3" x14ac:dyDescent="0.4">
      <c r="A28" s="32" t="s">
        <v>113</v>
      </c>
      <c r="B28" s="97">
        <f>IFERROR(B19*(VLOOKUP(B17,E14:F16,2,0)),16666)</f>
        <v>49000000</v>
      </c>
      <c r="C28" s="98"/>
    </row>
    <row r="29" spans="1:3" ht="66.75" customHeight="1" x14ac:dyDescent="0.4">
      <c r="A29" s="5" t="s">
        <v>63</v>
      </c>
      <c r="B29" s="70" t="s">
        <v>160</v>
      </c>
      <c r="C29" s="71"/>
    </row>
    <row r="30" spans="1:3" ht="268.5" customHeight="1" x14ac:dyDescent="0.4">
      <c r="A30" s="5" t="s">
        <v>64</v>
      </c>
      <c r="B30" s="90" t="s">
        <v>157</v>
      </c>
      <c r="C30" s="91"/>
    </row>
  </sheetData>
  <mergeCells count="22">
    <mergeCell ref="B30:C30"/>
    <mergeCell ref="B17:C17"/>
    <mergeCell ref="B19:C19"/>
    <mergeCell ref="A21:A27"/>
    <mergeCell ref="B28:C28"/>
    <mergeCell ref="B29:C29"/>
    <mergeCell ref="B26:C26"/>
    <mergeCell ref="B18:C18"/>
    <mergeCell ref="B20:C20"/>
    <mergeCell ref="B23:C23"/>
    <mergeCell ref="B9:C9"/>
    <mergeCell ref="B12:C12"/>
    <mergeCell ref="A9:A16"/>
    <mergeCell ref="B8:C8"/>
    <mergeCell ref="A1:C1"/>
    <mergeCell ref="B2:C2"/>
    <mergeCell ref="B15:C15"/>
    <mergeCell ref="B3:C3"/>
    <mergeCell ref="B4:C4"/>
    <mergeCell ref="B5:C5"/>
    <mergeCell ref="B6:C6"/>
    <mergeCell ref="B7:C7"/>
  </mergeCells>
  <printOptions horizontalCentered="1"/>
  <pageMargins left="0.51181102362204722" right="0.51181102362204722" top="0.55118110236220474" bottom="0.55118110236220474" header="0.31496062992125984" footer="0.31496062992125984"/>
  <pageSetup scale="90" orientation="portrait" r:id="rId1"/>
  <rowBreaks count="1" manualBreakCount="1">
    <brk id="28" max="16383" man="1"/>
  </rowBreaks>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200-000000000000}">
          <x14:formula1>
            <xm:f>Hoja2!$F$1:$F$3</xm:f>
          </x14:formula1>
          <xm:sqref>B17</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3" tint="-0.499984740745262"/>
  </sheetPr>
  <dimension ref="A1:C16"/>
  <sheetViews>
    <sheetView tabSelected="1" topLeftCell="B20" workbookViewId="0">
      <selection activeCell="B16" sqref="B16:C16"/>
    </sheetView>
  </sheetViews>
  <sheetFormatPr baseColWidth="10" defaultColWidth="0" defaultRowHeight="14.6" x14ac:dyDescent="0.4"/>
  <cols>
    <col min="1" max="1" width="37" customWidth="1"/>
    <col min="2" max="2" width="11.3828125" customWidth="1"/>
    <col min="3" max="3" width="94.3828125" customWidth="1"/>
    <col min="4" max="16384" width="11.3828125" hidden="1"/>
  </cols>
  <sheetData>
    <row r="1" spans="1:3" ht="18.45" x14ac:dyDescent="0.4">
      <c r="A1" s="60" t="s">
        <v>65</v>
      </c>
      <c r="B1" s="60"/>
      <c r="C1" s="60"/>
    </row>
    <row r="2" spans="1:3" x14ac:dyDescent="0.4">
      <c r="A2" s="28" t="s">
        <v>31</v>
      </c>
      <c r="B2" s="74" t="s">
        <v>156</v>
      </c>
      <c r="C2" s="75"/>
    </row>
    <row r="3" spans="1:3" x14ac:dyDescent="0.4">
      <c r="A3" s="26" t="s">
        <v>12</v>
      </c>
      <c r="B3" s="59" t="str">
        <f>'AUTOS  NOTA 322'!B2:C2</f>
        <v>73319408900220220001200</v>
      </c>
      <c r="C3" s="59"/>
    </row>
    <row r="4" spans="1:3" x14ac:dyDescent="0.4">
      <c r="A4" s="26" t="s">
        <v>0</v>
      </c>
      <c r="B4" s="59" t="str">
        <f>'AUTOS  NOTA 322'!B3:C3</f>
        <v xml:space="preserve">J. Segundo Promiscuo Municipal del Guamo-Tol. </v>
      </c>
      <c r="C4" s="59"/>
    </row>
    <row r="5" spans="1:3" x14ac:dyDescent="0.4">
      <c r="A5" s="26" t="s">
        <v>117</v>
      </c>
      <c r="B5" s="59" t="str">
        <f>'AUTOS  NOTA 322'!B4:C4</f>
        <v xml:space="preserve">JORGE EDUARDO SALAZAR (conductor), NORTESANTANDEREANA DE GAS S.A. E.S.P. (propietario) y ALLIANZ SEGUROS S.A. </v>
      </c>
      <c r="C5" s="59"/>
    </row>
    <row r="6" spans="1:3" x14ac:dyDescent="0.4">
      <c r="A6" s="26" t="s">
        <v>1</v>
      </c>
      <c r="B6" s="59" t="str">
        <f>'AUTOS  NOTA 322'!B5:C5</f>
        <v>MIGUEL ÁNGEL ÑÁÑEZ LEAL</v>
      </c>
      <c r="C6" s="59"/>
    </row>
    <row r="7" spans="1:3" x14ac:dyDescent="0.4">
      <c r="A7" s="26" t="s">
        <v>118</v>
      </c>
      <c r="B7" s="59" t="str">
        <f>'AUTOS  NOTA 322'!B6:C6</f>
        <v>Demandada x Acción directa</v>
      </c>
      <c r="C7" s="59"/>
    </row>
    <row r="8" spans="1:3" x14ac:dyDescent="0.4">
      <c r="A8" s="27" t="s">
        <v>53</v>
      </c>
      <c r="B8" s="104" t="s">
        <v>68</v>
      </c>
      <c r="C8" s="104"/>
    </row>
    <row r="9" spans="1:3" x14ac:dyDescent="0.4">
      <c r="A9" s="24" t="s">
        <v>62</v>
      </c>
      <c r="B9" s="104">
        <v>70000000</v>
      </c>
      <c r="C9" s="104"/>
    </row>
    <row r="10" spans="1:3" x14ac:dyDescent="0.4">
      <c r="A10" s="24" t="s">
        <v>74</v>
      </c>
      <c r="B10" s="105">
        <f>B9*70%</f>
        <v>49000000</v>
      </c>
      <c r="C10" s="59"/>
    </row>
    <row r="11" spans="1:3" ht="29.15" x14ac:dyDescent="0.4">
      <c r="A11" s="24" t="s">
        <v>115</v>
      </c>
      <c r="B11" s="103" t="s">
        <v>161</v>
      </c>
      <c r="C11" s="103"/>
    </row>
    <row r="12" spans="1:3" ht="43.75" x14ac:dyDescent="0.4">
      <c r="A12" s="25" t="s">
        <v>76</v>
      </c>
      <c r="B12" s="59" t="s">
        <v>38</v>
      </c>
      <c r="C12" s="59"/>
    </row>
    <row r="13" spans="1:3" ht="43.75" x14ac:dyDescent="0.4">
      <c r="A13" s="25" t="s">
        <v>77</v>
      </c>
      <c r="B13" s="59" t="s">
        <v>38</v>
      </c>
      <c r="C13" s="59"/>
    </row>
    <row r="14" spans="1:3" x14ac:dyDescent="0.4">
      <c r="A14" s="25" t="s">
        <v>78</v>
      </c>
      <c r="B14" s="20" t="s">
        <v>38</v>
      </c>
      <c r="C14" s="20"/>
    </row>
    <row r="15" spans="1:3" x14ac:dyDescent="0.4">
      <c r="A15" s="24" t="s">
        <v>75</v>
      </c>
      <c r="B15" s="59" t="s">
        <v>39</v>
      </c>
      <c r="C15" s="59"/>
    </row>
    <row r="16" spans="1:3" x14ac:dyDescent="0.4">
      <c r="A16" s="20" t="s">
        <v>114</v>
      </c>
      <c r="B16" s="103" t="s">
        <v>162</v>
      </c>
      <c r="C16" s="103"/>
    </row>
  </sheetData>
  <mergeCells count="15">
    <mergeCell ref="B15:C15"/>
    <mergeCell ref="B11:C11"/>
    <mergeCell ref="B16:C16"/>
    <mergeCell ref="A1:C1"/>
    <mergeCell ref="B7:C7"/>
    <mergeCell ref="B10:C10"/>
    <mergeCell ref="B12:C12"/>
    <mergeCell ref="B13:C13"/>
    <mergeCell ref="B9:C9"/>
    <mergeCell ref="B2:C2"/>
    <mergeCell ref="B3:C3"/>
    <mergeCell ref="B4:C4"/>
    <mergeCell ref="B5:C5"/>
    <mergeCell ref="B6:C6"/>
    <mergeCell ref="B8:C8"/>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300-000000000000}">
          <x14:formula1>
            <xm:f>Hoja2!$F$1:$F$3</xm:f>
          </x14:formula1>
          <xm:sqref>B8:C9</xm:sqref>
        </x14:dataValidation>
        <x14:dataValidation type="list" allowBlank="1" showInputMessage="1" showErrorMessage="1" xr:uid="{00000000-0002-0000-0300-000001000000}">
          <x14:formula1>
            <xm:f>Hoja2!$B$1:$B$2</xm:f>
          </x14:formula1>
          <xm:sqref>B12:C12 B14 B15:C15</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8"/>
  <sheetViews>
    <sheetView topLeftCell="G1" workbookViewId="0">
      <selection activeCell="I7" sqref="I7"/>
    </sheetView>
  </sheetViews>
  <sheetFormatPr baseColWidth="10" defaultColWidth="11.53515625" defaultRowHeight="14.6" x14ac:dyDescent="0.4"/>
  <cols>
    <col min="4" max="4" width="20.15234375" bestFit="1" customWidth="1"/>
    <col min="5" max="5" width="42.84375" bestFit="1" customWidth="1"/>
  </cols>
  <sheetData>
    <row r="1" spans="1:9" x14ac:dyDescent="0.4">
      <c r="A1" s="10" t="s">
        <v>69</v>
      </c>
      <c r="B1" t="s">
        <v>38</v>
      </c>
      <c r="C1" s="10" t="s">
        <v>37</v>
      </c>
      <c r="D1" s="10" t="s">
        <v>70</v>
      </c>
      <c r="E1" s="3" t="s">
        <v>23</v>
      </c>
      <c r="F1" s="2" t="s">
        <v>68</v>
      </c>
      <c r="G1" s="4">
        <v>0</v>
      </c>
      <c r="H1" t="s">
        <v>18</v>
      </c>
      <c r="I1" t="s">
        <v>95</v>
      </c>
    </row>
    <row r="2" spans="1:9" x14ac:dyDescent="0.4">
      <c r="A2" t="s">
        <v>79</v>
      </c>
      <c r="B2" t="s">
        <v>39</v>
      </c>
      <c r="C2" t="s">
        <v>83</v>
      </c>
      <c r="D2" s="2" t="s">
        <v>71</v>
      </c>
      <c r="E2" s="1" t="s">
        <v>26</v>
      </c>
      <c r="F2" s="2" t="s">
        <v>66</v>
      </c>
      <c r="G2" s="4">
        <v>0.7</v>
      </c>
      <c r="H2" t="s">
        <v>91</v>
      </c>
      <c r="I2" t="s">
        <v>96</v>
      </c>
    </row>
    <row r="3" spans="1:9" x14ac:dyDescent="0.4">
      <c r="A3" t="s">
        <v>80</v>
      </c>
      <c r="C3" t="s">
        <v>84</v>
      </c>
      <c r="D3" s="2" t="s">
        <v>72</v>
      </c>
      <c r="E3" s="1" t="s">
        <v>27</v>
      </c>
      <c r="F3" s="2" t="s">
        <v>67</v>
      </c>
      <c r="G3" s="4">
        <v>0.3</v>
      </c>
      <c r="H3" t="s">
        <v>92</v>
      </c>
      <c r="I3" t="s">
        <v>97</v>
      </c>
    </row>
    <row r="4" spans="1:9" x14ac:dyDescent="0.4">
      <c r="A4" t="s">
        <v>81</v>
      </c>
      <c r="C4" t="s">
        <v>85</v>
      </c>
      <c r="E4" s="1" t="s">
        <v>28</v>
      </c>
      <c r="H4" t="s">
        <v>93</v>
      </c>
      <c r="I4" t="s">
        <v>98</v>
      </c>
    </row>
    <row r="5" spans="1:9" x14ac:dyDescent="0.4">
      <c r="A5" t="s">
        <v>82</v>
      </c>
      <c r="E5" s="1" t="s">
        <v>24</v>
      </c>
      <c r="H5" t="s">
        <v>94</v>
      </c>
      <c r="I5" t="s">
        <v>99</v>
      </c>
    </row>
    <row r="6" spans="1:9" x14ac:dyDescent="0.4">
      <c r="E6" s="1" t="s">
        <v>25</v>
      </c>
      <c r="I6" t="s">
        <v>100</v>
      </c>
    </row>
    <row r="7" spans="1:9" x14ac:dyDescent="0.4">
      <c r="E7" s="1" t="s">
        <v>30</v>
      </c>
    </row>
    <row r="8" spans="1:9" x14ac:dyDescent="0.4">
      <c r="E8" s="1" t="s">
        <v>29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5</vt:i4>
      </vt:variant>
    </vt:vector>
  </HeadingPairs>
  <TitlesOfParts>
    <vt:vector size="5" baseType="lpstr">
      <vt:lpstr>AUTOS  NOTA 322</vt:lpstr>
      <vt:lpstr>AUTOS NOTA 321</vt:lpstr>
      <vt:lpstr>AUTOS NOTA 324</vt:lpstr>
      <vt:lpstr>AUTOS NOTA 325</vt:lpstr>
      <vt:lpstr>Hoja2</vt:lpstr>
    </vt:vector>
  </TitlesOfParts>
  <Company>Allianz Technology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Gina Paola Garcia Quintero</dc:creator>
  <cp:lastModifiedBy>Yuli Natalia Cupasachoa Herrera</cp:lastModifiedBy>
  <cp:lastPrinted>2022-07-07T13:45:03Z</cp:lastPrinted>
  <dcterms:created xsi:type="dcterms:W3CDTF">2020-12-07T14:41:17Z</dcterms:created>
  <dcterms:modified xsi:type="dcterms:W3CDTF">2022-07-07T15:28:15Z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OfficeDocumentSecurity_21062022115548">
    <vt:lpwstr>21062022115548;CE02746;0</vt:lpwstr>
  </property>
  <property fmtid="{D5CDD505-2E9C-101B-9397-08002B2CF9AE}" pid="23" name="OfficeDocumentSecurity_07072022102802">
    <vt:lpwstr>07072022102802;CE02746;0</vt:lpwstr>
  </property>
</Properties>
</file>