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mc:AlternateContent xmlns:mc="http://schemas.openxmlformats.org/markup-compatibility/2006">
    <mc:Choice Requires="x15">
      <x15ac:absPath xmlns:x15ac="http://schemas.microsoft.com/office/spreadsheetml/2010/11/ac" url="C:\Users\melissa\Downloads\"/>
    </mc:Choice>
  </mc:AlternateContent>
  <xr:revisionPtr revIDLastSave="2" documentId="13_ncr:1_{6252B415-7B3F-4516-A1A1-DC664B8D076A}" xr6:coauthVersionLast="47" xr6:coauthVersionMax="47" xr10:uidLastSave="{9F4FC465-8CBE-427D-8524-F804EDC5176F}"/>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<sst xmlns="http://schemas.openxmlformats.org/spreadsheetml/2006/main" count="194" uniqueCount="152">
  <si>
    <t>SOLICITUD DE ANTECEDENTES -ABOGADO EXTERNO-</t>
  </si>
  <si>
    <t>Radicado(23 digitos)</t>
  </si>
  <si>
    <t>76001310501420240054500</t>
  </si>
  <si>
    <t>Juzgado</t>
  </si>
  <si>
    <t>JUZGADO 14 LABORAL DEL CIRCUITO DE CALI</t>
  </si>
  <si>
    <t>Demandado</t>
  </si>
  <si>
    <t>COLFONDOS Y OTRO</t>
  </si>
  <si>
    <t xml:space="preserve">Demandante </t>
  </si>
  <si>
    <t>WILLIAM DE JESUS MUÑOZ OROZCO</t>
  </si>
  <si>
    <t>Tipo de vinculacion compañía</t>
  </si>
  <si>
    <t>DEMANDA DIRECTA</t>
  </si>
  <si>
    <t>Nombre de lesionado o muerto (s)</t>
  </si>
  <si>
    <t>N/A</t>
  </si>
  <si>
    <t>Fecha de los hechos</t>
  </si>
  <si>
    <t>01/01/996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</si>
  <si>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</si>
  <si>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</si>
  <si>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</si>
  <si>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</si>
  <si>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</si>
  <si>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DEMANDANTE FUE AFILIADO INICIALMENTE A COLFONDOS EL 1 DE MARZO DE 1997, SIN EMBARGO, SU TRASLADO SUCEDIÓ CON LA ENTIDAD PORVENIR EL 26 DE DICIEMBRE DE 1995, INDICA QUE COLFONDOS NO LE BRINDÓ INFORMACION CLARA Y COMPLETA ACERCA DE LAS CONSECUENCIAS DE PERTENECER AL RAIS. POSTERIORMENTE SOLICITÓ TRASLADO A COLPENSIONES EL 8 DE MARZO DE 2024 Y LA ENTIDAD NEGÓ LA SOLICITUD. EL 30 DE AGOSTO DE 2024 SOLICITÓ LA APLICACION DEL ART 76 DE LA LEY 2381 DE 2024, PERO NO OBTUVO RESPUESTA. SEGÚN EL HISTORIAL LABORAL APORTADO, ESTUVO AFILIADO EN COLPENSIONES DESDE MARZO DE 1993. A LA FECHA TIENE 66 AÑOS Y FUE ACEPTADA SU SOLICITUD DE TRASLADO A COLPENSIONES EL 1 DE DICIEMBRE DE 2024</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</si>
  <si>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</si>
  <si>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</si>
  <si>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</si>
  <si>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</si>
  <si>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</si>
  <si>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</si>
  <si>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</si>
  <si>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</si>
  <si>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</si>
  <si>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</si>
  <si>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</si>
  <si>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</si>
  <si>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</si>
  <si>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</si>
  <si>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</si>
  <si>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</si>
  <si>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</si>
  <si>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</si>
  <si>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</si>
  <si>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AJR2771</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</si>
  <si>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</si>
  <si>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</si>
  <si>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</si>
  <si>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</si>
  <si>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</si>
  <si>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</si>
  <si>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</si>
  <si>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</si>
  <si>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</si>
  <si>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</si>
  <si>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</si>
  <si>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</si>
  <si>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</si>
  <si>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</si>
  <si>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</si>
  <si>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</si>
  <si>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</si>
  <si>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</si>
  <si>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</si>
  <si>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</si>
  <si>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</si>
  <si>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</si>
  <si>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</si>
  <si>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</si>
  <si>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</si>
  <si>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</si>
  <si>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</si>
  <si>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</si>
  <si>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</si>
  <si>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</si>
  <si>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</si>
  <si>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</si>
  <si>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</si>
  <si>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</si>
  <si>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</si>
  <si>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</si>
  <si>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</si>
  <si>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</si>
  <si>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</si>
  <si>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</si>
  <si>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</si>
  <si>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</si>
  <si>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</si>
  <si>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</si>
  <si>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</si>
  <si>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</si>
  <si>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</si>
  <si>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</si>
  <si>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</si>
  <si>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solicitó la vinculación de la compañía ALLIANZ SEGUROS S.A. en virtud de la Póliza de Seguro Previsional No. 02090000001 cuyo tomador es COLFONDOS S.A., y asegurado son los AFILIADOS Y/O BENEFICIARIOS, sin embargo, la vinculación como litisconsorte necesario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01/01/1996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</si>
  <si>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</si>
  <si>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</si>
  <si>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</si>
  <si>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</si>
  <si>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</si>
  <si>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</si>
  <si>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</si>
  <si>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</si>
  <si>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</si>
  <si>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</si>
  <si>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A LA DEMANDA: 1.FALTA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PRESCRIPCIÓN 7. PRESCRIPCIÓN</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</si>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</sst>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45705</v>
      </c>
      <c r="C27" s="36"/>
    </row>
    <row r="28" spans="1:3">
      <c r="A28" s="5" t="s">
        <v>36</v>
      </c>
      <c r="B28" s="35">
        <v>45736</v>
      </c>
      <c r="C28" s="36"/>
    </row>
    <row r="29" spans="1:3">
      <c r="A29" s="5" t="s">
        <v>37</v>
      </c>
      <c r="B29" s="37">
        <v>45751</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6" sqref="B6:C6"/>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76001310501420240054500</v>
      </c>
      <c r="C3" s="38"/>
    </row>
    <row r="4" spans="1:3">
      <c r="A4" s="5" t="s">
        <v>3</v>
      </c>
      <c r="B4" s="38" t="str">
        <f>'GENERALES NOTA 322'!B3:C3</f>
        <v>JUZGADO 14 LABORAL DEL CIRCUITO DE CALI</v>
      </c>
      <c r="C4" s="38"/>
    </row>
    <row r="5" spans="1:3">
      <c r="A5" s="5" t="s">
        <v>5</v>
      </c>
      <c r="B5" s="38" t="str">
        <f>'GENERALES NOTA 322'!B4:C4</f>
        <v>COLFONDOS Y OTRO</v>
      </c>
      <c r="C5" s="38"/>
    </row>
    <row r="6" spans="1:3">
      <c r="A6" s="5" t="s">
        <v>7</v>
      </c>
      <c r="B6" s="38" t="str">
        <f>'GENERALES NOTA 322'!B5:C5</f>
        <v>WILLIAM DE JESUS MUÑOZ OROZCO</v>
      </c>
      <c r="C6" s="38"/>
    </row>
    <row r="7" spans="1:3">
      <c r="A7" s="5" t="s">
        <v>9</v>
      </c>
      <c r="B7" s="38" t="str">
        <f>'GENERALES NOTA 322'!B6:C6</f>
        <v>DEMANDA DIRECTA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29" sqref="A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40</v>
      </c>
      <c r="C2" s="73"/>
    </row>
    <row r="3" spans="1:6">
      <c r="A3" s="21" t="s">
        <v>1</v>
      </c>
      <c r="B3" s="74" t="str">
        <f>'GENERALES NOTA 322'!B2:C2</f>
        <v>76001310501420240054500</v>
      </c>
      <c r="C3" s="74"/>
    </row>
    <row r="4" spans="1:6">
      <c r="A4" s="21" t="s">
        <v>3</v>
      </c>
      <c r="B4" s="74" t="str">
        <f>'GENERALES NOTA 322'!B3:C3</f>
        <v>JUZGADO 14 LABORAL DEL CIRCUITO DE CALI</v>
      </c>
      <c r="C4" s="74"/>
    </row>
    <row r="5" spans="1:6">
      <c r="A5" s="21" t="s">
        <v>5</v>
      </c>
      <c r="B5" s="74" t="str">
        <f>'GENERALES NOTA 322'!B4:C4</f>
        <v>COLFONDOS Y OTRO</v>
      </c>
      <c r="C5" s="74"/>
    </row>
    <row r="6" spans="1:6" ht="14.45" customHeight="1">
      <c r="A6" s="21" t="s">
        <v>7</v>
      </c>
      <c r="B6" s="74" t="str">
        <f>'GENERALES NOTA 322'!B5:C5</f>
        <v>WILLIAM DE JESUS MUÑOZ OROZCO</v>
      </c>
      <c r="C6" s="74"/>
    </row>
    <row r="7" spans="1:6">
      <c r="A7" s="21" t="s">
        <v>9</v>
      </c>
      <c r="B7" s="74" t="str">
        <f>'GENERALES NOTA 322'!B6:C6</f>
        <v>DEMANDA DIRECTA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84</v>
      </c>
      <c r="C13" s="24"/>
    </row>
    <row r="14" spans="1:6">
      <c r="A14" s="75"/>
      <c r="B14" s="22" t="s">
        <v>85</v>
      </c>
      <c r="C14" s="24"/>
      <c r="E14" t="s">
        <v>86</v>
      </c>
      <c r="F14" s="17">
        <v>0.7</v>
      </c>
    </row>
    <row r="15" spans="1:6">
      <c r="A15" s="23" t="s">
        <v>87</v>
      </c>
      <c r="B15" s="72" t="s">
        <v>88</v>
      </c>
      <c r="C15" s="73"/>
    </row>
    <row r="16" spans="1:6" ht="15" customHeight="1">
      <c r="A16" s="21" t="s">
        <v>89</v>
      </c>
      <c r="B16" s="70" t="s">
        <v>90</v>
      </c>
      <c r="C16" s="71"/>
    </row>
    <row r="17" spans="1:3" ht="28.5" customHeight="1">
      <c r="A17" s="14" t="s">
        <v>91</v>
      </c>
      <c r="B17" s="80">
        <f>((C19+C20+C22+C23)-C26)*C25*C27</f>
        <v>0</v>
      </c>
      <c r="C17" s="80"/>
    </row>
    <row r="18" spans="1:3">
      <c r="A18" s="23" t="s">
        <v>92</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84</v>
      </c>
      <c r="C22" s="19">
        <v>0</v>
      </c>
    </row>
    <row r="23" spans="1:3" ht="45">
      <c r="A23" s="87"/>
      <c r="B23" s="22" t="s">
        <v>93</v>
      </c>
      <c r="C23" s="19">
        <v>0</v>
      </c>
    </row>
    <row r="24" spans="1:3">
      <c r="A24" s="87"/>
      <c r="B24" s="76" t="s">
        <v>94</v>
      </c>
      <c r="C24" s="77"/>
    </row>
    <row r="25" spans="1:3">
      <c r="A25" s="25"/>
      <c r="B25" s="22" t="s">
        <v>95</v>
      </c>
      <c r="C25" s="26">
        <v>0</v>
      </c>
    </row>
    <row r="26" spans="1:3">
      <c r="A26" s="27"/>
      <c r="B26" s="22" t="s">
        <v>43</v>
      </c>
      <c r="C26" s="28">
        <v>0</v>
      </c>
    </row>
    <row r="27" spans="1:3">
      <c r="A27" s="27"/>
      <c r="B27" s="22" t="s">
        <v>96</v>
      </c>
      <c r="C27" s="26">
        <v>0</v>
      </c>
    </row>
    <row r="28" spans="1:3">
      <c r="A28" s="18" t="s">
        <v>97</v>
      </c>
      <c r="B28" s="80">
        <f>IFERROR(B17*(VLOOKUP(B15,Hoja2!$G$1:$H$6,2,0)),16666)</f>
        <v>16666</v>
      </c>
      <c r="C28" s="80"/>
    </row>
    <row r="29" spans="1:3" ht="30">
      <c r="A29" s="21" t="s">
        <v>98</v>
      </c>
      <c r="B29" s="81" t="s">
        <v>99</v>
      </c>
      <c r="C29" s="82"/>
    </row>
    <row r="30" spans="1:3" ht="30.75">
      <c r="A30" s="21" t="s">
        <v>100</v>
      </c>
      <c r="B30" s="83" t="s">
        <v>101</v>
      </c>
      <c r="C30" s="84"/>
    </row>
    <row r="31" spans="1:3" ht="18.75">
      <c r="A31" s="29" t="s">
        <v>102</v>
      </c>
      <c r="B31" s="29"/>
      <c r="C31" s="29"/>
    </row>
    <row r="32" spans="1:3">
      <c r="A32" s="30" t="s">
        <v>103</v>
      </c>
      <c r="B32" s="85"/>
      <c r="C32" s="85"/>
    </row>
    <row r="33" spans="1:3">
      <c r="A33" s="30" t="s">
        <v>104</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105</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76001310501420240054500</v>
      </c>
      <c r="C3" s="38"/>
    </row>
    <row r="4" spans="1:3">
      <c r="A4" s="5" t="s">
        <v>3</v>
      </c>
      <c r="B4" s="38" t="str">
        <f>'GENERALES NOTA 322'!B3:C3</f>
        <v>JUZGADO 14 LABORAL DEL CIRCUITO DE CALI</v>
      </c>
      <c r="C4" s="38"/>
    </row>
    <row r="5" spans="1:3" ht="29.1" customHeight="1">
      <c r="A5" s="5" t="s">
        <v>5</v>
      </c>
      <c r="B5" s="38" t="str">
        <f>'GENERALES NOTA 322'!B4:C4</f>
        <v>COLFONDOS Y OTRO</v>
      </c>
      <c r="C5" s="38"/>
    </row>
    <row r="6" spans="1:3">
      <c r="A6" s="5" t="s">
        <v>7</v>
      </c>
      <c r="B6" s="38" t="str">
        <f>'GENERALES NOTA 322'!B5:C5</f>
        <v>WILLIAM DE JESUS MUÑOZ OROZCO</v>
      </c>
      <c r="C6" s="38"/>
    </row>
    <row r="7" spans="1:3" ht="43.5" customHeight="1">
      <c r="A7" s="5" t="s">
        <v>9</v>
      </c>
      <c r="B7" s="38" t="str">
        <f>'GENERALES NOTA 322'!B6:C6</f>
        <v>DEMANDA DIRECTA</v>
      </c>
      <c r="C7" s="38"/>
    </row>
    <row r="8" spans="1:3">
      <c r="A8" s="5" t="s">
        <v>106</v>
      </c>
      <c r="B8" s="38"/>
      <c r="C8" s="38"/>
    </row>
    <row r="9" spans="1:3">
      <c r="A9" s="15" t="s">
        <v>92</v>
      </c>
      <c r="B9" s="88"/>
      <c r="C9" s="88"/>
    </row>
    <row r="10" spans="1:3">
      <c r="A10" s="15" t="s">
        <v>107</v>
      </c>
      <c r="B10" s="38"/>
      <c r="C10" s="38"/>
    </row>
    <row r="11" spans="1:3" ht="30">
      <c r="A11" s="15" t="s">
        <v>108</v>
      </c>
      <c r="B11" s="89"/>
      <c r="C11" s="55"/>
    </row>
    <row r="12" spans="1:3" ht="60">
      <c r="A12" s="5" t="s">
        <v>109</v>
      </c>
      <c r="B12" s="38"/>
      <c r="C12" s="38"/>
    </row>
    <row r="13" spans="1:3" ht="60">
      <c r="A13" s="5" t="s">
        <v>110</v>
      </c>
      <c r="B13" s="38"/>
      <c r="C13" s="38"/>
    </row>
    <row r="14" spans="1:3">
      <c r="A14" s="5" t="s">
        <v>111</v>
      </c>
      <c r="B14" s="11"/>
      <c r="C14" s="11"/>
    </row>
    <row r="15" spans="1:3">
      <c r="A15" s="15" t="s">
        <v>112</v>
      </c>
      <c r="B15" s="38"/>
      <c r="C15" s="38"/>
    </row>
    <row r="16" spans="1:3">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116</v>
      </c>
      <c r="C1" s="8" t="s">
        <v>48</v>
      </c>
      <c r="D1" s="8" t="s">
        <v>52</v>
      </c>
      <c r="E1" s="3" t="s">
        <v>53</v>
      </c>
      <c r="F1" s="2" t="s">
        <v>86</v>
      </c>
      <c r="G1" s="2" t="s">
        <v>117</v>
      </c>
      <c r="H1" s="4">
        <v>0.7</v>
      </c>
      <c r="I1" t="s">
        <v>118</v>
      </c>
      <c r="J1" t="s">
        <v>119</v>
      </c>
      <c r="L1" t="s">
        <v>120</v>
      </c>
    </row>
    <row r="2" spans="1:12">
      <c r="A2" t="s">
        <v>121</v>
      </c>
      <c r="B2" t="s">
        <v>115</v>
      </c>
      <c r="C2" t="s">
        <v>122</v>
      </c>
      <c r="D2" s="2" t="s">
        <v>123</v>
      </c>
      <c r="E2" s="1" t="s">
        <v>124</v>
      </c>
      <c r="F2" s="2" t="s">
        <v>88</v>
      </c>
      <c r="G2" s="2" t="s">
        <v>125</v>
      </c>
      <c r="H2" s="4">
        <v>0.25</v>
      </c>
      <c r="I2" t="s">
        <v>126</v>
      </c>
      <c r="J2" t="s">
        <v>127</v>
      </c>
      <c r="L2" t="s">
        <v>10</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2025-04-04T22:34:52Z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